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0519307\Downloads\Sheets\"/>
    </mc:Choice>
  </mc:AlternateContent>
  <bookViews>
    <workbookView xWindow="0" yWindow="0" windowWidth="17205" windowHeight="10680"/>
  </bookViews>
  <sheets>
    <sheet name="Computer" sheetId="13" r:id="rId1"/>
    <sheet name="Advising Sheet" sheetId="15" r:id="rId2"/>
    <sheet name="Selections" sheetId="2"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15" l="1"/>
  <c r="C16" i="15"/>
  <c r="C14" i="15"/>
  <c r="C11" i="15"/>
  <c r="O27" i="15" l="1"/>
  <c r="A26" i="15" l="1"/>
  <c r="G13" i="15" l="1"/>
  <c r="G19" i="15"/>
  <c r="C15" i="15" l="1"/>
  <c r="C13" i="15"/>
  <c r="C12" i="15"/>
  <c r="G4" i="15" l="1"/>
  <c r="C4" i="15"/>
  <c r="G30" i="15" l="1"/>
  <c r="C30" i="15"/>
  <c r="G29" i="15"/>
  <c r="G28" i="15"/>
  <c r="G27" i="15"/>
  <c r="G26" i="15"/>
  <c r="G25" i="15"/>
  <c r="C25" i="15"/>
  <c r="C24" i="15"/>
  <c r="G23" i="15"/>
  <c r="G22" i="15"/>
  <c r="G21" i="15"/>
  <c r="G20" i="15"/>
  <c r="G18" i="15"/>
  <c r="G17" i="15"/>
  <c r="G16" i="15"/>
  <c r="G14" i="15"/>
  <c r="G12" i="15"/>
  <c r="G11" i="15"/>
  <c r="G10" i="15"/>
  <c r="C9" i="15"/>
  <c r="C8" i="15"/>
  <c r="G7" i="15"/>
  <c r="C7" i="15"/>
  <c r="C29" i="15"/>
  <c r="C22" i="15"/>
  <c r="C21" i="15"/>
  <c r="C20" i="15"/>
  <c r="C19" i="15"/>
  <c r="C18" i="15"/>
  <c r="C17" i="15"/>
  <c r="G8" i="15"/>
  <c r="C6" i="15"/>
  <c r="G6" i="15"/>
  <c r="C10" i="15"/>
  <c r="G9" i="15"/>
</calcChain>
</file>

<file path=xl/sharedStrings.xml><?xml version="1.0" encoding="utf-8"?>
<sst xmlns="http://schemas.openxmlformats.org/spreadsheetml/2006/main" count="349" uniqueCount="103">
  <si>
    <t>YES</t>
  </si>
  <si>
    <t>NO</t>
  </si>
  <si>
    <t>Freshman</t>
  </si>
  <si>
    <t>Sophomore</t>
  </si>
  <si>
    <t>Junior</t>
  </si>
  <si>
    <t>Senior</t>
  </si>
  <si>
    <t>Bachelor of Science</t>
  </si>
  <si>
    <t>NAME:</t>
  </si>
  <si>
    <t>Minimum Grade of D Required:</t>
  </si>
  <si>
    <t>Minimum Grade of C required:</t>
  </si>
  <si>
    <t>ENGLISH (12 hrs)</t>
  </si>
  <si>
    <r>
      <rPr>
        <b/>
        <sz val="10"/>
        <color theme="1"/>
        <rFont val="Calibri"/>
        <family val="2"/>
        <scheme val="minor"/>
      </rPr>
      <t>ENGL 101</t>
    </r>
    <r>
      <rPr>
        <sz val="10"/>
        <color theme="1"/>
        <rFont val="Calibri"/>
        <family val="2"/>
        <scheme val="minor"/>
      </rPr>
      <t xml:space="preserve"> Freshman Composition (3 hrs)</t>
    </r>
  </si>
  <si>
    <r>
      <rPr>
        <b/>
        <sz val="10"/>
        <color theme="1"/>
        <rFont val="Calibri"/>
        <family val="2"/>
        <scheme val="minor"/>
      </rPr>
      <t>OSHE 111</t>
    </r>
    <r>
      <rPr>
        <sz val="10"/>
        <color theme="1"/>
        <rFont val="Calibri"/>
        <family val="2"/>
        <scheme val="minor"/>
      </rPr>
      <t xml:space="preserve"> Introduction to OSHE (3 hrs)</t>
    </r>
  </si>
  <si>
    <t>ENGINEERING TECHNOLOGY (31 hrs)</t>
  </si>
  <si>
    <r>
      <rPr>
        <b/>
        <sz val="10"/>
        <color theme="1"/>
        <rFont val="Calibri"/>
        <family val="2"/>
        <scheme val="minor"/>
      </rPr>
      <t>ENGL 102</t>
    </r>
    <r>
      <rPr>
        <sz val="10"/>
        <color theme="1"/>
        <rFont val="Calibri"/>
        <family val="2"/>
        <scheme val="minor"/>
      </rPr>
      <t xml:space="preserve"> Critical Reading and Writing (3 hrs)</t>
    </r>
  </si>
  <si>
    <r>
      <rPr>
        <b/>
        <sz val="10"/>
        <color theme="1"/>
        <rFont val="Calibri"/>
        <family val="2"/>
        <scheme val="minor"/>
      </rPr>
      <t>ET 111</t>
    </r>
    <r>
      <rPr>
        <sz val="10"/>
        <color theme="1"/>
        <rFont val="Calibri"/>
        <family val="2"/>
        <scheme val="minor"/>
      </rPr>
      <t xml:space="preserve"> Engineering Graphics (3 hrs)</t>
    </r>
  </si>
  <si>
    <r>
      <rPr>
        <b/>
        <sz val="10"/>
        <color theme="1"/>
        <rFont val="Calibri"/>
        <family val="2"/>
        <scheme val="minor"/>
      </rPr>
      <t>ENGL 230, 231</t>
    </r>
    <r>
      <rPr>
        <i/>
        <u/>
        <sz val="10"/>
        <color theme="1"/>
        <rFont val="Calibri"/>
        <family val="2"/>
        <scheme val="minor"/>
      </rPr>
      <t xml:space="preserve"> or</t>
    </r>
    <r>
      <rPr>
        <sz val="10"/>
        <color theme="1"/>
        <rFont val="Calibri"/>
        <family val="2"/>
        <scheme val="minor"/>
      </rPr>
      <t xml:space="preserve"> </t>
    </r>
    <r>
      <rPr>
        <b/>
        <sz val="10"/>
        <color theme="1"/>
        <rFont val="Calibri"/>
        <family val="2"/>
        <scheme val="minor"/>
      </rPr>
      <t>232</t>
    </r>
    <r>
      <rPr>
        <sz val="10"/>
        <color theme="1"/>
        <rFont val="Calibri"/>
        <family val="2"/>
        <scheme val="minor"/>
      </rPr>
      <t xml:space="preserve"> (3 hrs)             </t>
    </r>
  </si>
  <si>
    <r>
      <rPr>
        <b/>
        <sz val="10"/>
        <color theme="1"/>
        <rFont val="Calibri"/>
        <family val="2"/>
        <scheme val="minor"/>
      </rPr>
      <t>IT 407</t>
    </r>
    <r>
      <rPr>
        <sz val="10"/>
        <color theme="1"/>
        <rFont val="Calibri"/>
        <family val="2"/>
        <scheme val="minor"/>
      </rPr>
      <t xml:space="preserve"> Six Sigma Industrial Quality (3 hrs)</t>
    </r>
  </si>
  <si>
    <r>
      <rPr>
        <b/>
        <sz val="10"/>
        <color theme="1"/>
        <rFont val="Calibri"/>
        <family val="2"/>
        <scheme val="minor"/>
      </rPr>
      <t>ENGL 322</t>
    </r>
    <r>
      <rPr>
        <sz val="10"/>
        <color theme="1"/>
        <rFont val="Calibri"/>
        <family val="2"/>
        <scheme val="minor"/>
      </rPr>
      <t xml:space="preserve"> Intro to Prof and Technical Writing (3 hrs)</t>
    </r>
  </si>
  <si>
    <r>
      <rPr>
        <b/>
        <sz val="10"/>
        <color theme="1"/>
        <rFont val="Calibri"/>
        <family val="2"/>
        <scheme val="minor"/>
      </rPr>
      <t xml:space="preserve">ET 100 </t>
    </r>
    <r>
      <rPr>
        <sz val="10"/>
        <color theme="1"/>
        <rFont val="Calibri"/>
        <family val="2"/>
        <scheme val="minor"/>
      </rPr>
      <t>Introduction to Engineering Technology (3 hrs)</t>
    </r>
  </si>
  <si>
    <t>NATURAL SCIENCE (15 hrs)</t>
  </si>
  <si>
    <r>
      <rPr>
        <b/>
        <sz val="10"/>
        <color theme="1"/>
        <rFont val="Calibri"/>
        <family val="2"/>
        <scheme val="minor"/>
      </rPr>
      <t xml:space="preserve">Biology - GBIO 151 </t>
    </r>
    <r>
      <rPr>
        <sz val="10"/>
        <color theme="1"/>
        <rFont val="Calibri"/>
        <family val="2"/>
        <scheme val="minor"/>
      </rPr>
      <t>(3 hrs)</t>
    </r>
  </si>
  <si>
    <r>
      <rPr>
        <b/>
        <sz val="10"/>
        <color theme="1"/>
        <rFont val="Calibri"/>
        <family val="2"/>
        <scheme val="minor"/>
      </rPr>
      <t>ET 202</t>
    </r>
    <r>
      <rPr>
        <sz val="10"/>
        <color theme="1"/>
        <rFont val="Calibri"/>
        <family val="2"/>
        <scheme val="minor"/>
      </rPr>
      <t xml:space="preserve"> Computer Applications (3 hrs)</t>
    </r>
  </si>
  <si>
    <r>
      <rPr>
        <b/>
        <sz val="10"/>
        <color theme="1"/>
        <rFont val="Calibri"/>
        <family val="2"/>
        <scheme val="minor"/>
      </rPr>
      <t>Biology - BIOL 152</t>
    </r>
    <r>
      <rPr>
        <sz val="10"/>
        <color theme="1"/>
        <rFont val="Calibri"/>
        <family val="2"/>
        <scheme val="minor"/>
      </rPr>
      <t xml:space="preserve"> (1 hr)</t>
    </r>
  </si>
  <si>
    <r>
      <rPr>
        <b/>
        <sz val="10"/>
        <color theme="1"/>
        <rFont val="Calibri"/>
        <family val="2"/>
        <scheme val="minor"/>
      </rPr>
      <t>ET 213</t>
    </r>
    <r>
      <rPr>
        <sz val="10"/>
        <color theme="1"/>
        <rFont val="Calibri"/>
        <family val="2"/>
        <scheme val="minor"/>
      </rPr>
      <t xml:space="preserve"> Electrical Circuits (3 hrs)</t>
    </r>
  </si>
  <si>
    <r>
      <rPr>
        <b/>
        <sz val="10"/>
        <color theme="1"/>
        <rFont val="Calibri"/>
        <family val="2"/>
        <scheme val="minor"/>
      </rPr>
      <t>Chemistry - CHEM 121</t>
    </r>
    <r>
      <rPr>
        <sz val="10"/>
        <color theme="1"/>
        <rFont val="Calibri"/>
        <family val="2"/>
        <scheme val="minor"/>
      </rPr>
      <t xml:space="preserve"> Lecture (3 hrs)</t>
    </r>
  </si>
  <si>
    <r>
      <rPr>
        <b/>
        <sz val="10"/>
        <color theme="1"/>
        <rFont val="Calibri"/>
        <family val="2"/>
        <scheme val="minor"/>
      </rPr>
      <t>ET 241</t>
    </r>
    <r>
      <rPr>
        <sz val="10"/>
        <color theme="1"/>
        <rFont val="Calibri"/>
        <family val="2"/>
        <scheme val="minor"/>
      </rPr>
      <t xml:space="preserve"> Introduction to Engineering Materials (3 hrs)</t>
    </r>
  </si>
  <si>
    <r>
      <rPr>
        <b/>
        <sz val="10"/>
        <color theme="1"/>
        <rFont val="Calibri"/>
        <family val="2"/>
        <scheme val="minor"/>
      </rPr>
      <t>Physics - PHYS 191</t>
    </r>
    <r>
      <rPr>
        <sz val="10"/>
        <color theme="1"/>
        <rFont val="Calibri"/>
        <family val="2"/>
        <scheme val="minor"/>
      </rPr>
      <t xml:space="preserve"> Lecture (3 hrs)</t>
    </r>
  </si>
  <si>
    <r>
      <rPr>
        <b/>
        <sz val="10"/>
        <color theme="1"/>
        <rFont val="Calibri"/>
        <family val="2"/>
        <scheme val="minor"/>
      </rPr>
      <t>Physics - PLAB 193</t>
    </r>
    <r>
      <rPr>
        <sz val="10"/>
        <color theme="1"/>
        <rFont val="Calibri"/>
        <family val="2"/>
        <scheme val="minor"/>
      </rPr>
      <t xml:space="preserve"> Lab (1 hr)</t>
    </r>
  </si>
  <si>
    <r>
      <rPr>
        <b/>
        <sz val="10"/>
        <color theme="1"/>
        <rFont val="Calibri"/>
        <family val="2"/>
        <scheme val="minor"/>
      </rPr>
      <t>ET 492</t>
    </r>
    <r>
      <rPr>
        <sz val="10"/>
        <color theme="1"/>
        <rFont val="Calibri"/>
        <family val="2"/>
        <scheme val="minor"/>
      </rPr>
      <t xml:space="preserve"> Project Management (3 hrs)</t>
    </r>
  </si>
  <si>
    <r>
      <rPr>
        <b/>
        <sz val="10"/>
        <color theme="1"/>
        <rFont val="Calibri"/>
        <family val="2"/>
        <scheme val="minor"/>
      </rPr>
      <t>Physics - PHYS 192</t>
    </r>
    <r>
      <rPr>
        <sz val="10"/>
        <color theme="1"/>
        <rFont val="Calibri"/>
        <family val="2"/>
        <scheme val="minor"/>
      </rPr>
      <t xml:space="preserve"> Lecture (3 hrs)</t>
    </r>
  </si>
  <si>
    <r>
      <rPr>
        <b/>
        <sz val="10"/>
        <color theme="1"/>
        <rFont val="Calibri"/>
        <family val="2"/>
        <scheme val="minor"/>
      </rPr>
      <t>ET 493</t>
    </r>
    <r>
      <rPr>
        <sz val="10"/>
        <color theme="1"/>
        <rFont val="Calibri"/>
        <family val="2"/>
        <scheme val="minor"/>
      </rPr>
      <t xml:space="preserve"> Senior Design I (3 hrs)</t>
    </r>
  </si>
  <si>
    <r>
      <rPr>
        <b/>
        <sz val="10"/>
        <color theme="1"/>
        <rFont val="Calibri"/>
        <family val="2"/>
        <scheme val="minor"/>
      </rPr>
      <t>Physics - PLAB 194</t>
    </r>
    <r>
      <rPr>
        <sz val="10"/>
        <color theme="1"/>
        <rFont val="Calibri"/>
        <family val="2"/>
        <scheme val="minor"/>
      </rPr>
      <t xml:space="preserve"> Lab (1 hr)</t>
    </r>
  </si>
  <si>
    <r>
      <rPr>
        <b/>
        <sz val="10"/>
        <color theme="1"/>
        <rFont val="Calibri"/>
        <family val="2"/>
        <scheme val="minor"/>
      </rPr>
      <t>ET 494</t>
    </r>
    <r>
      <rPr>
        <sz val="10"/>
        <color theme="1"/>
        <rFont val="Calibri"/>
        <family val="2"/>
        <scheme val="minor"/>
      </rPr>
      <t xml:space="preserve"> Senior Design II (3 hrs)</t>
    </r>
  </si>
  <si>
    <t>GENERAL EDUCATION (17 hrs)</t>
  </si>
  <si>
    <r>
      <rPr>
        <b/>
        <sz val="10"/>
        <color theme="1"/>
        <rFont val="Calibri"/>
        <family val="2"/>
        <scheme val="minor"/>
      </rPr>
      <t>ART, DNCE, MUS</t>
    </r>
    <r>
      <rPr>
        <sz val="10"/>
        <color theme="1"/>
        <rFont val="Calibri"/>
        <family val="2"/>
        <scheme val="minor"/>
      </rPr>
      <t xml:space="preserve">, </t>
    </r>
    <r>
      <rPr>
        <i/>
        <u/>
        <sz val="10"/>
        <color theme="1"/>
        <rFont val="Calibri"/>
        <family val="2"/>
        <scheme val="minor"/>
      </rPr>
      <t>or</t>
    </r>
    <r>
      <rPr>
        <sz val="10"/>
        <color theme="1"/>
        <rFont val="Calibri"/>
        <family val="2"/>
        <scheme val="minor"/>
      </rPr>
      <t xml:space="preserve"> </t>
    </r>
    <r>
      <rPr>
        <b/>
        <sz val="10"/>
        <color theme="1"/>
        <rFont val="Calibri"/>
        <family val="2"/>
        <scheme val="minor"/>
      </rPr>
      <t>THEA</t>
    </r>
    <r>
      <rPr>
        <sz val="10"/>
        <color theme="1"/>
        <rFont val="Calibri"/>
        <family val="2"/>
        <scheme val="minor"/>
      </rPr>
      <t xml:space="preserve"> (3 hrs)</t>
    </r>
  </si>
  <si>
    <r>
      <rPr>
        <b/>
        <sz val="10"/>
        <color theme="1"/>
        <rFont val="Calibri"/>
        <family val="2"/>
        <scheme val="minor"/>
      </rPr>
      <t>ET 205</t>
    </r>
    <r>
      <rPr>
        <sz val="10"/>
        <color theme="1"/>
        <rFont val="Calibri"/>
        <family val="2"/>
        <scheme val="minor"/>
      </rPr>
      <t xml:space="preserve"> Mathematical Methods for Engineering (3 hrs)</t>
    </r>
  </si>
  <si>
    <r>
      <rPr>
        <b/>
        <sz val="10"/>
        <color theme="1"/>
        <rFont val="Calibri"/>
        <family val="2"/>
        <scheme val="minor"/>
      </rPr>
      <t xml:space="preserve">HIST </t>
    </r>
    <r>
      <rPr>
        <sz val="10"/>
        <color theme="1"/>
        <rFont val="Calibri"/>
        <family val="2"/>
        <scheme val="minor"/>
      </rPr>
      <t xml:space="preserve">101, 102, 201, </t>
    </r>
    <r>
      <rPr>
        <u/>
        <sz val="10"/>
        <color theme="1"/>
        <rFont val="Calibri"/>
        <family val="2"/>
        <scheme val="minor"/>
      </rPr>
      <t>or</t>
    </r>
    <r>
      <rPr>
        <sz val="10"/>
        <color theme="1"/>
        <rFont val="Calibri"/>
        <family val="2"/>
        <scheme val="minor"/>
      </rPr>
      <t xml:space="preserve"> 202</t>
    </r>
    <r>
      <rPr>
        <b/>
        <sz val="10"/>
        <color theme="1"/>
        <rFont val="Calibri"/>
        <family val="2"/>
        <scheme val="minor"/>
      </rPr>
      <t xml:space="preserve"> </t>
    </r>
    <r>
      <rPr>
        <sz val="10"/>
        <color theme="1"/>
        <rFont val="Calibri"/>
        <family val="2"/>
        <scheme val="minor"/>
      </rPr>
      <t>(3 hrs)</t>
    </r>
  </si>
  <si>
    <r>
      <rPr>
        <b/>
        <sz val="10"/>
        <color theme="1"/>
        <rFont val="Calibri"/>
        <family val="2"/>
        <scheme val="minor"/>
      </rPr>
      <t>ET 212</t>
    </r>
    <r>
      <rPr>
        <sz val="10"/>
        <color theme="1"/>
        <rFont val="Calibri"/>
        <family val="2"/>
        <scheme val="minor"/>
      </rPr>
      <t xml:space="preserve"> Introduction to Programming (3 hrs)</t>
    </r>
  </si>
  <si>
    <r>
      <rPr>
        <b/>
        <sz val="10"/>
        <color theme="1"/>
        <rFont val="Calibri"/>
        <family val="2"/>
        <scheme val="minor"/>
      </rPr>
      <t>COMM 211</t>
    </r>
    <r>
      <rPr>
        <sz val="10"/>
        <color theme="1"/>
        <rFont val="Calibri"/>
        <family val="2"/>
        <scheme val="minor"/>
      </rPr>
      <t xml:space="preserve"> Introduction to Public Speaking (3 hrs)</t>
    </r>
  </si>
  <si>
    <r>
      <rPr>
        <b/>
        <sz val="10"/>
        <color theme="1"/>
        <rFont val="Calibri"/>
        <family val="2"/>
        <scheme val="minor"/>
      </rPr>
      <t>ECON 201</t>
    </r>
    <r>
      <rPr>
        <sz val="10"/>
        <color theme="1"/>
        <rFont val="Calibri"/>
        <family val="2"/>
        <scheme val="minor"/>
      </rPr>
      <t xml:space="preserve"> or </t>
    </r>
    <r>
      <rPr>
        <b/>
        <sz val="10"/>
        <color theme="1"/>
        <rFont val="Calibri"/>
        <family val="2"/>
        <scheme val="minor"/>
      </rPr>
      <t>ECON 202</t>
    </r>
    <r>
      <rPr>
        <sz val="10"/>
        <color theme="1"/>
        <rFont val="Calibri"/>
        <family val="2"/>
        <scheme val="minor"/>
      </rPr>
      <t xml:space="preserve"> (3 hrs)</t>
    </r>
  </si>
  <si>
    <r>
      <t xml:space="preserve">ANTH, ECON, POLI SCI, PSYC, </t>
    </r>
    <r>
      <rPr>
        <b/>
        <i/>
        <sz val="10"/>
        <color theme="1"/>
        <rFont val="Calibri"/>
        <family val="2"/>
        <scheme val="minor"/>
      </rPr>
      <t>or</t>
    </r>
    <r>
      <rPr>
        <sz val="10"/>
        <color theme="1"/>
        <rFont val="Calibri"/>
        <family val="2"/>
        <scheme val="minor"/>
      </rPr>
      <t xml:space="preserve"> SOC</t>
    </r>
    <r>
      <rPr>
        <sz val="10"/>
        <color theme="1"/>
        <rFont val="Calibri"/>
        <family val="2"/>
        <scheme val="minor"/>
      </rPr>
      <t xml:space="preserve"> (3 hrs)</t>
    </r>
  </si>
  <si>
    <r>
      <rPr>
        <b/>
        <sz val="10"/>
        <color theme="1"/>
        <rFont val="Calibri"/>
        <family val="2"/>
        <scheme val="minor"/>
      </rPr>
      <t>SE 101 or Free Elective</t>
    </r>
    <r>
      <rPr>
        <sz val="10"/>
        <color theme="1"/>
        <rFont val="Calibri"/>
        <family val="2"/>
        <scheme val="minor"/>
      </rPr>
      <t xml:space="preserve"> (2 hrs)  not required of transfer or re-admitted  students with 30 hours or more. </t>
    </r>
  </si>
  <si>
    <t>MATH</t>
  </si>
  <si>
    <r>
      <t>MATH 200</t>
    </r>
    <r>
      <rPr>
        <sz val="10"/>
        <color theme="1"/>
        <rFont val="Calibri"/>
        <family val="2"/>
        <scheme val="minor"/>
      </rPr>
      <t xml:space="preserve"> Calculus I (5 hrs)</t>
    </r>
  </si>
  <si>
    <r>
      <rPr>
        <vertAlign val="superscript"/>
        <sz val="11"/>
        <color theme="1"/>
        <rFont val="Calibri"/>
        <family val="2"/>
        <scheme val="minor"/>
      </rPr>
      <t>1</t>
    </r>
    <r>
      <rPr>
        <sz val="11"/>
        <color theme="1"/>
        <rFont val="Calibri"/>
        <family val="2"/>
        <scheme val="minor"/>
      </rPr>
      <t>Technical Elective (3 hrs)</t>
    </r>
  </si>
  <si>
    <t>Tech. Elec.</t>
  </si>
  <si>
    <r>
      <rPr>
        <b/>
        <sz val="10"/>
        <color theme="1"/>
        <rFont val="Calibri"/>
        <family val="2"/>
        <scheme val="minor"/>
      </rPr>
      <t xml:space="preserve">TOTAL SEMESTER HOURS: </t>
    </r>
    <r>
      <rPr>
        <b/>
        <u/>
        <sz val="10"/>
        <color theme="1"/>
        <rFont val="Calibri"/>
        <family val="2"/>
        <scheme val="minor"/>
      </rPr>
      <t>124</t>
    </r>
    <r>
      <rPr>
        <sz val="10"/>
        <color theme="1"/>
        <rFont val="Calibri"/>
        <family val="2"/>
        <scheme val="minor"/>
      </rPr>
      <t xml:space="preserve"> </t>
    </r>
  </si>
  <si>
    <r>
      <t xml:space="preserve">MATH 162 </t>
    </r>
    <r>
      <rPr>
        <sz val="11"/>
        <color theme="1"/>
        <rFont val="Calibri"/>
        <family val="2"/>
        <scheme val="minor"/>
      </rPr>
      <t>Plane Trigonometry (3 hrs)</t>
    </r>
  </si>
  <si>
    <t>YES/NO</t>
  </si>
  <si>
    <t>FaSpSu</t>
  </si>
  <si>
    <t>FaSp</t>
  </si>
  <si>
    <t>Sp</t>
  </si>
  <si>
    <t>Fa</t>
  </si>
  <si>
    <r>
      <t>MATH 161</t>
    </r>
    <r>
      <rPr>
        <sz val="11"/>
        <color theme="1"/>
        <rFont val="Calibri"/>
        <family val="2"/>
        <scheme val="minor"/>
      </rPr>
      <t xml:space="preserve"> College Algebra (3 hrs)</t>
    </r>
  </si>
  <si>
    <r>
      <rPr>
        <b/>
        <sz val="11"/>
        <color theme="1"/>
        <rFont val="Calibri"/>
        <family val="2"/>
        <scheme val="minor"/>
      </rPr>
      <t>Notes:</t>
    </r>
    <r>
      <rPr>
        <sz val="11"/>
        <color theme="1"/>
        <rFont val="Calibri"/>
        <family val="2"/>
        <scheme val="minor"/>
      </rPr>
      <t xml:space="preserve">
BIOL 152 can be taken concurrently with GBIO 151
PLAB 193 can be taken concurrently with PHYS 191
PLAB 194 can be taken concurrently with PHYS 192 </t>
    </r>
    <r>
      <rPr>
        <sz val="9"/>
        <color theme="1"/>
        <rFont val="Calibri"/>
        <family val="2"/>
        <scheme val="minor"/>
      </rPr>
      <t>(provided you have passed PLAB 193)</t>
    </r>
  </si>
  <si>
    <t>Priority</t>
  </si>
  <si>
    <t>High</t>
  </si>
  <si>
    <t>Can take?</t>
  </si>
  <si>
    <t>Sem.</t>
  </si>
  <si>
    <t>Select Classification →</t>
  </si>
  <si>
    <t>Minimum Grade of C Required:</t>
  </si>
  <si>
    <t>Critical</t>
  </si>
  <si>
    <t>Schedule classes that are labeled "Critical" first, then "High", then the rest</t>
  </si>
  <si>
    <t>MATH 161 and/or MATH 162 are needed only if you don’t have the required ACT score or you don't have prior credit/dual enrollment</t>
  </si>
  <si>
    <r>
      <t>Select</t>
    </r>
    <r>
      <rPr>
        <b/>
        <sz val="12"/>
        <color rgb="FFFF0000"/>
        <rFont val="Calibri"/>
        <family val="2"/>
        <scheme val="minor"/>
      </rPr>
      <t xml:space="preserve"> </t>
    </r>
    <r>
      <rPr>
        <b/>
        <sz val="12"/>
        <color rgb="FFFFFF00"/>
        <rFont val="Calibri"/>
        <family val="2"/>
        <scheme val="minor"/>
      </rPr>
      <t>YES</t>
    </r>
    <r>
      <rPr>
        <b/>
        <sz val="12"/>
        <color theme="1"/>
        <rFont val="Calibri"/>
        <family val="2"/>
        <scheme val="minor"/>
      </rPr>
      <t xml:space="preserve"> from the drop down button if: 
1. You took the class
2. Taking it this semester 
3. It transferred successfully, 
4. Received credit for it, or 
5. It was substituted for you.
Then Check the </t>
    </r>
    <r>
      <rPr>
        <b/>
        <sz val="12"/>
        <color rgb="FFFFFF00"/>
        <rFont val="Calibri"/>
        <family val="2"/>
        <scheme val="minor"/>
      </rPr>
      <t>Advising Sheet</t>
    </r>
    <r>
      <rPr>
        <b/>
        <sz val="12"/>
        <color theme="7" tint="0.39997558519241921"/>
        <rFont val="Calibri"/>
        <family val="2"/>
        <scheme val="minor"/>
      </rPr>
      <t xml:space="preserve"> </t>
    </r>
    <r>
      <rPr>
        <b/>
        <sz val="12"/>
        <rFont val="Calibri"/>
        <family val="2"/>
        <scheme val="minor"/>
      </rPr>
      <t>for the list of</t>
    </r>
    <r>
      <rPr>
        <b/>
        <sz val="12"/>
        <color theme="7" tint="0.39997558519241921"/>
        <rFont val="Calibri"/>
        <family val="2"/>
        <scheme val="minor"/>
      </rPr>
      <t xml:space="preserve"> </t>
    </r>
    <r>
      <rPr>
        <b/>
        <sz val="12"/>
        <color rgb="FFFFFF00"/>
        <rFont val="Calibri"/>
        <family val="2"/>
        <scheme val="minor"/>
      </rPr>
      <t>POSSIBLE</t>
    </r>
    <r>
      <rPr>
        <b/>
        <sz val="12"/>
        <rFont val="Calibri"/>
        <family val="2"/>
        <scheme val="minor"/>
      </rPr>
      <t xml:space="preserve"> classes to take</t>
    </r>
  </si>
  <si>
    <t>Credit Hours</t>
  </si>
  <si>
    <t>Semester Hours</t>
  </si>
  <si>
    <t>Engineering Technology - COMPUTER Concentration</t>
  </si>
  <si>
    <r>
      <rPr>
        <b/>
        <sz val="10"/>
        <color theme="1"/>
        <rFont val="Calibri"/>
        <family val="2"/>
        <scheme val="minor"/>
      </rPr>
      <t>ET 221</t>
    </r>
    <r>
      <rPr>
        <sz val="10"/>
        <color theme="1"/>
        <rFont val="Calibri"/>
        <family val="2"/>
        <scheme val="minor"/>
      </rPr>
      <t xml:space="preserve"> Programming for Technologists (3 hrs)</t>
    </r>
  </si>
  <si>
    <r>
      <rPr>
        <b/>
        <sz val="10"/>
        <color theme="1"/>
        <rFont val="Calibri"/>
        <family val="2"/>
        <scheme val="minor"/>
      </rPr>
      <t>ET 225</t>
    </r>
    <r>
      <rPr>
        <sz val="10"/>
        <color theme="1"/>
        <rFont val="Calibri"/>
        <family val="2"/>
        <scheme val="minor"/>
      </rPr>
      <t xml:space="preserve"> Electronics I (3 hrs)</t>
    </r>
  </si>
  <si>
    <r>
      <rPr>
        <b/>
        <sz val="10"/>
        <color theme="1"/>
        <rFont val="Calibri"/>
        <family val="2"/>
        <scheme val="minor"/>
      </rPr>
      <t>ET 320</t>
    </r>
    <r>
      <rPr>
        <sz val="10"/>
        <color theme="1"/>
        <rFont val="Calibri"/>
        <family val="2"/>
        <scheme val="minor"/>
      </rPr>
      <t xml:space="preserve"> Microprocessors and Interfacing (3 hrs)</t>
    </r>
  </si>
  <si>
    <r>
      <rPr>
        <b/>
        <sz val="10"/>
        <color theme="1"/>
        <rFont val="Calibri"/>
        <family val="2"/>
        <scheme val="minor"/>
      </rPr>
      <t xml:space="preserve">ET 410 </t>
    </r>
    <r>
      <rPr>
        <sz val="10"/>
        <color theme="1"/>
        <rFont val="Calibri"/>
        <family val="2"/>
        <scheme val="minor"/>
      </rPr>
      <t>Signals and Systems (3 hrs)</t>
    </r>
  </si>
  <si>
    <r>
      <rPr>
        <b/>
        <sz val="10"/>
        <color theme="1"/>
        <rFont val="Calibri"/>
        <family val="2"/>
        <scheme val="minor"/>
      </rPr>
      <t xml:space="preserve">ET 425 </t>
    </r>
    <r>
      <rPr>
        <sz val="10"/>
        <color theme="1"/>
        <rFont val="Calibri"/>
        <family val="2"/>
        <scheme val="minor"/>
      </rPr>
      <t>Control and Automation (3 hrs)</t>
    </r>
  </si>
  <si>
    <r>
      <rPr>
        <b/>
        <sz val="10"/>
        <color theme="1"/>
        <rFont val="Calibri"/>
        <family val="2"/>
        <scheme val="minor"/>
      </rPr>
      <t>ET 325</t>
    </r>
    <r>
      <rPr>
        <sz val="10"/>
        <color theme="1"/>
        <rFont val="Calibri"/>
        <family val="2"/>
        <scheme val="minor"/>
      </rPr>
      <t xml:space="preserve"> Digital Electronics (3 hrs)</t>
    </r>
  </si>
  <si>
    <t>Build your proposed Schedule for next semester</t>
  </si>
  <si>
    <t>Approved Courses</t>
  </si>
  <si>
    <t>Alternate Courses</t>
  </si>
  <si>
    <t>Prefix</t>
  </si>
  <si>
    <t>Course #</t>
  </si>
  <si>
    <t>COMPUTER CONCENTRATION (30 hrs)</t>
  </si>
  <si>
    <t>FLOW CHART</t>
  </si>
  <si>
    <t>W#</t>
  </si>
  <si>
    <t>Advisor's Approval</t>
  </si>
  <si>
    <t>Advisor's Name</t>
  </si>
  <si>
    <t>Date</t>
  </si>
  <si>
    <t>Advisor Comments</t>
  </si>
  <si>
    <t>A</t>
  </si>
  <si>
    <t>B</t>
  </si>
  <si>
    <t>C</t>
  </si>
  <si>
    <t>D</t>
  </si>
  <si>
    <t>P</t>
  </si>
  <si>
    <t>Grade</t>
  </si>
  <si>
    <r>
      <rPr>
        <vertAlign val="superscript"/>
        <sz val="11"/>
        <color theme="1"/>
        <rFont val="Calibri"/>
        <family val="2"/>
        <scheme val="minor"/>
      </rPr>
      <t>1</t>
    </r>
    <r>
      <rPr>
        <sz val="11"/>
        <color theme="1"/>
        <rFont val="Calibri"/>
        <family val="2"/>
        <scheme val="minor"/>
      </rPr>
      <t>Tech Elective (3 hrs)___________</t>
    </r>
  </si>
  <si>
    <t>Student Comments</t>
  </si>
  <si>
    <r>
      <t xml:space="preserve">List Other Technical Courses Taken
</t>
    </r>
    <r>
      <rPr>
        <b/>
        <sz val="14"/>
        <color theme="1"/>
        <rFont val="Calibri"/>
        <family val="2"/>
      </rPr>
      <t>←</t>
    </r>
  </si>
  <si>
    <r>
      <rPr>
        <b/>
        <sz val="10"/>
        <color theme="1"/>
        <rFont val="Calibri"/>
        <family val="2"/>
        <scheme val="minor"/>
      </rPr>
      <t>ET 305</t>
    </r>
    <r>
      <rPr>
        <sz val="10"/>
        <color theme="1"/>
        <rFont val="Calibri"/>
        <family val="2"/>
        <scheme val="minor"/>
      </rPr>
      <t xml:space="preserve"> Human Factors Engineering (3 hrs)</t>
    </r>
  </si>
  <si>
    <r>
      <rPr>
        <b/>
        <sz val="10"/>
        <color theme="1"/>
        <rFont val="Calibri"/>
        <family val="2"/>
        <scheme val="minor"/>
      </rPr>
      <t>CMPS 290</t>
    </r>
    <r>
      <rPr>
        <sz val="10"/>
        <color theme="1"/>
        <rFont val="Calibri"/>
        <family val="2"/>
        <scheme val="minor"/>
      </rPr>
      <t xml:space="preserve"> Computer Organization (3 hrs)</t>
    </r>
  </si>
  <si>
    <r>
      <rPr>
        <b/>
        <sz val="10"/>
        <color theme="1"/>
        <rFont val="Calibri"/>
        <family val="2"/>
        <scheme val="minor"/>
      </rPr>
      <t>CMPS 297</t>
    </r>
    <r>
      <rPr>
        <sz val="10"/>
        <color theme="1"/>
        <rFont val="Calibri"/>
        <family val="2"/>
        <scheme val="minor"/>
      </rPr>
      <t xml:space="preserve"> Digital Logic (3 hrs)</t>
    </r>
  </si>
  <si>
    <r>
      <rPr>
        <b/>
        <sz val="10"/>
        <color theme="1"/>
        <rFont val="Calibri"/>
        <family val="2"/>
        <scheme val="minor"/>
      </rPr>
      <t>MATH 165</t>
    </r>
    <r>
      <rPr>
        <sz val="10"/>
        <color theme="1"/>
        <rFont val="Calibri"/>
        <family val="2"/>
        <scheme val="minor"/>
      </rPr>
      <t xml:space="preserve"> Precalculus with Trigonometry (3 hrs)</t>
    </r>
  </si>
  <si>
    <t xml:space="preserve">Technical Electives can be chosen from:
CMPS 280 Algorithm Design &amp; Implementation II
CMPS 294 Internet Programming
CMPS 329 Computer Networking and Security
ET 322 Programmable Logic Controllers
ET 341 Electromagentics
ET 365 Power Electronics
ET 400 Internship
ET 421 Industrial Electrical Machinery and Controls
ET 422 Mechatronics Systems
ET 431 Power Transmission and Distribution
ET 488 Robotics and Automation </t>
  </si>
  <si>
    <t>I</t>
  </si>
  <si>
    <t>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</si>
</sst>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25"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2"/>
      <color rgb="FFFF0000"/>
      <name val="Calibri"/>
      <family val="2"/>
      <scheme val="minor"/>
    </font>
    <font>
      <b/>
      <sz val="12"/>
      <name val="Calibri"/>
      <family val="2"/>
      <scheme val="minor"/>
    </font>
    <font>
      <b/>
      <sz val="12"/>
      <color theme="7" tint="0.39997558519241921"/>
      <name val="Calibri"/>
      <family val="2"/>
      <scheme val="minor"/>
    </font>
    <font>
      <b/>
      <sz val="12"/>
      <color rgb="FFFFFF00"/>
      <name val="Calibri"/>
      <family val="2"/>
      <scheme val="minor"/>
    </font>
    <font>
      <b/>
      <sz val="16"/>
      <color theme="1"/>
      <name val="Calibri"/>
      <family val="2"/>
      <scheme val="minor"/>
    </font>
    <font>
      <sz val="16"/>
      <color theme="1"/>
      <name val="Calibri"/>
      <family val="2"/>
      <scheme val="minor"/>
    </font>
    <font>
      <b/>
      <sz val="10"/>
      <color theme="1"/>
      <name val="Calibri"/>
      <family val="2"/>
      <scheme val="minor"/>
    </font>
    <font>
      <i/>
      <u/>
      <sz val="10"/>
      <color theme="1"/>
      <name val="Calibri"/>
      <family val="2"/>
      <scheme val="minor"/>
    </font>
    <font>
      <u/>
      <sz val="10"/>
      <color theme="1"/>
      <name val="Calibri"/>
      <family val="2"/>
      <scheme val="minor"/>
    </font>
    <font>
      <b/>
      <i/>
      <sz val="10"/>
      <color theme="1"/>
      <name val="Calibri"/>
      <family val="2"/>
      <scheme val="minor"/>
    </font>
    <font>
      <vertAlign val="superscript"/>
      <sz val="11"/>
      <color theme="1"/>
      <name val="Calibri"/>
      <family val="2"/>
      <scheme val="minor"/>
    </font>
    <font>
      <sz val="9"/>
      <color theme="1"/>
      <name val="Calibri"/>
      <family val="2"/>
      <scheme val="minor"/>
    </font>
    <font>
      <i/>
      <sz val="9"/>
      <color theme="1"/>
      <name val="Calibri"/>
      <family val="2"/>
      <scheme val="minor"/>
    </font>
    <font>
      <b/>
      <u/>
      <sz val="10"/>
      <color theme="1"/>
      <name val="Calibri"/>
      <family val="2"/>
      <scheme val="minor"/>
    </font>
    <font>
      <sz val="8"/>
      <color theme="1"/>
      <name val="Calibri"/>
      <family val="2"/>
      <scheme val="minor"/>
    </font>
    <font>
      <b/>
      <i/>
      <sz val="14"/>
      <color theme="1"/>
      <name val="Calibri"/>
      <family val="2"/>
      <scheme val="minor"/>
    </font>
    <font>
      <sz val="11"/>
      <color theme="1"/>
      <name val="Calibri"/>
      <family val="2"/>
    </font>
    <font>
      <b/>
      <sz val="14"/>
      <color theme="1"/>
      <name val="Calibri"/>
      <family val="2"/>
      <scheme val="minor"/>
    </font>
    <font>
      <u/>
      <sz val="11"/>
      <color theme="10"/>
      <name val="Calibri"/>
      <family val="2"/>
      <scheme val="minor"/>
    </font>
    <font>
      <b/>
      <sz val="18"/>
      <color theme="10"/>
      <name val="Calibri"/>
      <family val="2"/>
      <scheme val="minor"/>
    </font>
    <font>
      <b/>
      <sz val="14"/>
      <color theme="1"/>
      <name val="Calibri"/>
      <family val="2"/>
    </font>
  </fonts>
  <fills count="22">
    <fill>
      <patternFill patternType="none"/>
    </fill>
    <fill>
      <patternFill patternType="gray125"/>
    </fill>
    <fill>
      <patternFill patternType="solid">
        <fgColor rgb="FFFF0000"/>
        <bgColor indexed="64"/>
      </patternFill>
    </fill>
    <fill>
      <patternFill patternType="solid">
        <fgColor rgb="FF00B050"/>
        <bgColor indexed="64"/>
      </patternFill>
    </fill>
    <fill>
      <patternFill patternType="solid">
        <fgColor rgb="FFC293E5"/>
        <bgColor indexed="64"/>
      </patternFill>
    </fill>
    <fill>
      <patternFill patternType="solid">
        <fgColor rgb="FFEB5FC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38F457"/>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67">
    <border>
      <left/>
      <right/>
      <top/>
      <bottom/>
      <diagonal/>
    </border>
    <border>
      <left style="medium">
        <color indexed="64"/>
      </left>
      <right style="thin">
        <color theme="0" tint="-0.499984740745262"/>
      </right>
      <top style="medium">
        <color indexed="64"/>
      </top>
      <bottom style="thin">
        <color theme="0" tint="-0.34998626667073579"/>
      </bottom>
      <diagonal/>
    </border>
    <border>
      <left style="thin">
        <color theme="0" tint="-0.499984740745262"/>
      </left>
      <right style="thin">
        <color theme="0" tint="-0.499984740745262"/>
      </right>
      <top style="medium">
        <color indexed="64"/>
      </top>
      <bottom/>
      <diagonal/>
    </border>
    <border>
      <left style="thin">
        <color theme="0" tint="-0.499984740745262"/>
      </left>
      <right style="medium">
        <color indexed="64"/>
      </right>
      <top style="medium">
        <color indexed="64"/>
      </top>
      <bottom style="thin">
        <color indexed="64"/>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ck">
        <color theme="0" tint="-0.34998626667073579"/>
      </right>
      <top style="thick">
        <color theme="0" tint="-0.34998626667073579"/>
      </top>
      <bottom style="thin">
        <color theme="0" tint="-0.34998626667073579"/>
      </bottom>
      <diagonal/>
    </border>
    <border>
      <left style="thick">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medium">
        <color indexed="64"/>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style="thick">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thick">
        <color theme="0" tint="-0.34998626667073579"/>
      </right>
      <top style="thin">
        <color theme="0" tint="-0.34998626667073579"/>
      </top>
      <bottom style="thick">
        <color theme="0" tint="-0.34998626667073579"/>
      </bottom>
      <diagonal/>
    </border>
    <border>
      <left style="medium">
        <color indexed="64"/>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style="thick">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medium">
        <color indexed="64"/>
      </left>
      <right/>
      <top/>
      <bottom/>
      <diagonal/>
    </border>
    <border>
      <left/>
      <right style="medium">
        <color indexed="64"/>
      </right>
      <top/>
      <bottom/>
      <diagonal/>
    </border>
    <border>
      <left style="thin">
        <color theme="0" tint="-0.34998626667073579"/>
      </left>
      <right style="thick">
        <color theme="0" tint="-0.34998626667073579"/>
      </right>
      <top style="thin">
        <color theme="0" tint="-0.34998626667073579"/>
      </top>
      <bottom/>
      <diagonal/>
    </border>
    <border>
      <left style="medium">
        <color indexed="64"/>
      </left>
      <right style="thin">
        <color theme="0" tint="-0.24994659260841701"/>
      </right>
      <top/>
      <bottom/>
      <diagonal/>
    </border>
    <border>
      <left style="thin">
        <color theme="0" tint="-0.24994659260841701"/>
      </left>
      <right style="thick">
        <color theme="0" tint="-0.34998626667073579"/>
      </right>
      <top style="thin">
        <color theme="0" tint="-0.24994659260841701"/>
      </top>
      <bottom/>
      <diagonal/>
    </border>
    <border>
      <left style="medium">
        <color indexed="64"/>
      </left>
      <right/>
      <top style="thin">
        <color theme="0" tint="-0.34998626667073579"/>
      </top>
      <bottom/>
      <diagonal/>
    </border>
    <border>
      <left/>
      <right/>
      <top style="thin">
        <color theme="0" tint="-0.34998626667073579"/>
      </top>
      <bottom/>
      <diagonal/>
    </border>
    <border>
      <left/>
      <right style="thick">
        <color theme="0" tint="-0.34998626667073579"/>
      </right>
      <top style="thin">
        <color theme="0" tint="-0.34998626667073579"/>
      </top>
      <bottom/>
      <diagonal/>
    </border>
    <border>
      <left/>
      <right style="thick">
        <color theme="0" tint="-0.34998626667073579"/>
      </right>
      <top/>
      <bottom/>
      <diagonal/>
    </border>
    <border>
      <left style="thin">
        <color theme="0" tint="-0.34998626667073579"/>
      </left>
      <right/>
      <top style="thick">
        <color theme="0" tint="-0.34998626667073579"/>
      </top>
      <bottom style="thin">
        <color theme="0" tint="-0.34998626667073579"/>
      </bottom>
      <diagonal/>
    </border>
    <border>
      <left style="medium">
        <color indexed="64"/>
      </left>
      <right/>
      <top/>
      <bottom style="medium">
        <color indexed="64"/>
      </bottom>
      <diagonal/>
    </border>
    <border>
      <left style="thick">
        <color theme="0" tint="-0.34998626667073579"/>
      </left>
      <right style="thin">
        <color theme="0" tint="-0.34998626667073579"/>
      </right>
      <top style="thin">
        <color theme="0" tint="-0.34998626667073579"/>
      </top>
      <bottom style="medium">
        <color auto="1"/>
      </bottom>
      <diagonal/>
    </border>
    <border>
      <left style="thin">
        <color theme="0" tint="-0.34998626667073579"/>
      </left>
      <right/>
      <top style="thin">
        <color theme="0" tint="-0.34998626667073579"/>
      </top>
      <bottom style="medium">
        <color auto="1"/>
      </bottom>
      <diagonal/>
    </border>
    <border>
      <left/>
      <right style="medium">
        <color indexed="64"/>
      </right>
      <top/>
      <bottom style="medium">
        <color indexed="64"/>
      </bottom>
      <diagonal/>
    </border>
    <border>
      <left/>
      <right/>
      <top style="medium">
        <color auto="1"/>
      </top>
      <bottom/>
      <diagonal/>
    </border>
    <border>
      <left/>
      <right/>
      <top style="thick">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indexed="64"/>
      </left>
      <right style="medium">
        <color indexed="64"/>
      </right>
      <top/>
      <bottom/>
      <diagonal/>
    </border>
    <border>
      <left style="medium">
        <color indexed="64"/>
      </left>
      <right style="medium">
        <color indexed="64"/>
      </right>
      <top style="thick">
        <color theme="0" tint="-0.34998626667073579"/>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medium">
        <color indexed="64"/>
      </right>
      <top style="thin">
        <color indexed="64"/>
      </top>
      <bottom style="thick">
        <color theme="0" tint="-0.34998626667073579"/>
      </bottom>
      <diagonal/>
    </border>
    <border>
      <left/>
      <right/>
      <top/>
      <bottom style="medium">
        <color indexed="64"/>
      </bottom>
      <diagonal/>
    </border>
    <border>
      <left style="thick">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theme="0" tint="-0.34998626667073579"/>
      </right>
      <top/>
      <bottom style="thin">
        <color theme="0" tint="-0.34998626667073579"/>
      </bottom>
      <diagonal/>
    </border>
    <border>
      <left/>
      <right style="medium">
        <color indexed="64"/>
      </right>
      <top style="medium">
        <color indexed="64"/>
      </top>
      <bottom style="thick">
        <color theme="0" tint="-0.34998626667073579"/>
      </bottom>
      <diagonal/>
    </border>
    <border>
      <left style="thin">
        <color theme="0" tint="-0.34998626667073579"/>
      </left>
      <right/>
      <top style="thin">
        <color theme="0" tint="-0.34998626667073579"/>
      </top>
      <bottom style="thick">
        <color theme="0" tint="-0.34998626667073579"/>
      </bottom>
      <diagonal/>
    </border>
    <border>
      <left style="thin">
        <color theme="0" tint="-0.34998626667073579"/>
      </left>
      <right/>
      <top style="thin">
        <color theme="0" tint="-0.34998626667073579"/>
      </top>
      <bottom/>
      <diagonal/>
    </border>
    <border>
      <left style="thin">
        <color theme="0" tint="-0.499984740745262"/>
      </left>
      <right/>
      <top style="medium">
        <color indexed="64"/>
      </top>
      <bottom/>
      <diagonal/>
    </border>
    <border>
      <left style="thin">
        <color theme="0" tint="-0.24994659260841701"/>
      </left>
      <right/>
      <top style="thin">
        <color theme="0" tint="-0.24994659260841701"/>
      </top>
      <bottom/>
      <diagonal/>
    </border>
    <border>
      <left style="thick">
        <color theme="0" tint="-0.34998626667073579"/>
      </left>
      <right style="thick">
        <color theme="0" tint="-0.34998626667073579"/>
      </right>
      <top style="thin">
        <color theme="0" tint="-0.34998626667073579"/>
      </top>
      <bottom style="thin">
        <color theme="0" tint="-0.34998626667073579"/>
      </bottom>
      <diagonal/>
    </border>
    <border>
      <left style="thick">
        <color theme="0" tint="-0.34998626667073579"/>
      </left>
      <right style="thick">
        <color theme="0" tint="-0.34998626667073579"/>
      </right>
      <top/>
      <bottom style="thin">
        <color theme="0" tint="-0.34998626667073579"/>
      </bottom>
      <diagonal/>
    </border>
    <border>
      <left style="thick">
        <color theme="0" tint="-0.34998626667073579"/>
      </left>
      <right style="thick">
        <color theme="0" tint="-0.34998626667073579"/>
      </right>
      <top/>
      <bottom style="medium">
        <color auto="1"/>
      </bottom>
      <diagonal/>
    </border>
    <border>
      <left style="thick">
        <color theme="0" tint="-0.34998626667073579"/>
      </left>
      <right style="thick">
        <color theme="0" tint="-0.34998626667073579"/>
      </right>
      <top style="thin">
        <color theme="0" tint="-0.34998626667073579"/>
      </top>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 fillId="0" borderId="0" xfId="0" applyFont="1" applyAlignment="1">
      <alignment horizontal="center"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0" fillId="7" borderId="1" xfId="0" applyFill="1" applyBorder="1" applyAlignment="1">
      <alignment horizontal="center" vertical="center" textRotation="90"/>
    </xf>
    <xf numFmtId="0" fontId="1" fillId="7" borderId="2" xfId="0" applyFont="1" applyFill="1" applyBorder="1" applyAlignment="1">
      <alignment horizontal="center" vertical="center" wrapText="1"/>
    </xf>
    <xf numFmtId="0" fontId="0" fillId="7" borderId="3" xfId="0" applyFill="1" applyBorder="1" applyAlignment="1">
      <alignment horizontal="center" vertical="center" textRotation="180"/>
    </xf>
    <xf numFmtId="0" fontId="0" fillId="0" borderId="0" xfId="0" applyAlignment="1">
      <alignment textRotation="180"/>
    </xf>
    <xf numFmtId="0" fontId="0" fillId="0" borderId="0" xfId="0" applyAlignment="1"/>
    <xf numFmtId="0" fontId="0" fillId="0" borderId="0" xfId="0" applyAlignment="1">
      <alignment textRotation="90"/>
    </xf>
    <xf numFmtId="0" fontId="2" fillId="0" borderId="0" xfId="0" applyFont="1" applyAlignment="1">
      <alignment textRotation="180"/>
    </xf>
    <xf numFmtId="0" fontId="0" fillId="0" borderId="0" xfId="0" applyAlignment="1">
      <alignment horizontal="center" vertical="center"/>
    </xf>
    <xf numFmtId="0" fontId="0" fillId="0" borderId="0" xfId="0" applyAlignment="1">
      <alignment wrapText="1"/>
    </xf>
    <xf numFmtId="0" fontId="0" fillId="6" borderId="0" xfId="0" applyFill="1" applyBorder="1" applyAlignment="1">
      <alignment horizontal="center" vertical="center"/>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1" fillId="11" borderId="0" xfId="0" applyFont="1" applyFill="1" applyAlignment="1">
      <alignment horizontal="left" vertical="center"/>
    </xf>
    <xf numFmtId="0" fontId="1" fillId="11" borderId="0" xfId="0" applyFont="1" applyFill="1" applyAlignment="1">
      <alignment horizontal="left" vertical="center" wrapText="1"/>
    </xf>
    <xf numFmtId="0" fontId="0" fillId="11" borderId="19" xfId="0" applyFill="1" applyBorder="1" applyAlignment="1"/>
    <xf numFmtId="0" fontId="0" fillId="11" borderId="29" xfId="0" applyFill="1" applyBorder="1" applyAlignment="1"/>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 xfId="0" applyFont="1" applyBorder="1" applyAlignment="1">
      <alignment horizontal="center" vertical="center" wrapText="1"/>
    </xf>
    <xf numFmtId="0" fontId="2" fillId="11" borderId="11" xfId="0" applyFont="1" applyFill="1" applyBorder="1" applyAlignment="1">
      <alignment horizontal="center" vertical="center" wrapText="1"/>
    </xf>
    <xf numFmtId="0" fontId="1" fillId="7" borderId="39" xfId="0" applyFont="1" applyFill="1" applyBorder="1" applyAlignment="1">
      <alignment horizontal="center" vertical="center"/>
    </xf>
    <xf numFmtId="0" fontId="1" fillId="11" borderId="0" xfId="0" applyFont="1" applyFill="1" applyAlignment="1">
      <alignment horizontal="center" vertical="center"/>
    </xf>
    <xf numFmtId="0" fontId="1" fillId="11" borderId="0" xfId="0" applyFont="1" applyFill="1" applyAlignment="1">
      <alignment horizontal="center" vertical="center" wrapText="1"/>
    </xf>
    <xf numFmtId="0" fontId="9" fillId="6" borderId="0" xfId="0" applyFont="1" applyFill="1" applyBorder="1" applyAlignment="1">
      <alignment horizontal="center" vertical="center" wrapText="1"/>
    </xf>
    <xf numFmtId="0" fontId="3" fillId="6" borderId="0" xfId="0" applyFont="1" applyFill="1" applyBorder="1" applyAlignment="1">
      <alignment horizontal="center"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5" xfId="0" applyFont="1" applyBorder="1" applyAlignment="1">
      <alignment horizontal="center" vertical="center" wrapText="1"/>
    </xf>
    <xf numFmtId="0" fontId="18" fillId="6" borderId="25"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6" fillId="0" borderId="33" xfId="0" applyFont="1" applyBorder="1" applyAlignment="1">
      <alignment horizontal="center" vertical="center"/>
    </xf>
    <xf numFmtId="0" fontId="2" fillId="0" borderId="0" xfId="0"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0" fillId="7" borderId="36" xfId="0" applyFont="1" applyFill="1" applyBorder="1" applyAlignment="1">
      <alignment horizontal="center" vertical="center"/>
    </xf>
    <xf numFmtId="0" fontId="1" fillId="8" borderId="19" xfId="0" applyFont="1" applyFill="1" applyBorder="1" applyAlignment="1">
      <alignment horizontal="center" vertical="center" textRotation="90"/>
    </xf>
    <xf numFmtId="0" fontId="2" fillId="0" borderId="0" xfId="0" applyFont="1" applyAlignment="1" applyProtection="1">
      <alignment horizontal="center" vertical="center"/>
      <protection locked="0"/>
    </xf>
    <xf numFmtId="0" fontId="2" fillId="11" borderId="0" xfId="0" applyFont="1" applyFill="1" applyAlignment="1" applyProtection="1">
      <alignment horizontal="center" vertical="center"/>
      <protection locked="0"/>
    </xf>
    <xf numFmtId="0" fontId="0" fillId="7" borderId="1" xfId="0" applyFill="1" applyBorder="1" applyAlignment="1" applyProtection="1">
      <alignment horizontal="center" vertical="center" textRotation="90"/>
    </xf>
    <xf numFmtId="0" fontId="1" fillId="7" borderId="2" xfId="0" applyFont="1" applyFill="1" applyBorder="1" applyAlignment="1" applyProtection="1">
      <alignment horizontal="center" vertical="center" wrapText="1"/>
    </xf>
    <xf numFmtId="0" fontId="0" fillId="7" borderId="3" xfId="0" applyFill="1" applyBorder="1" applyAlignment="1" applyProtection="1">
      <alignment horizontal="center" vertical="center" textRotation="180"/>
    </xf>
    <xf numFmtId="0" fontId="0" fillId="0" borderId="0" xfId="0" applyAlignment="1" applyProtection="1">
      <alignment horizontal="center" vertical="center"/>
    </xf>
    <xf numFmtId="0" fontId="0" fillId="0" borderId="0" xfId="0" applyProtection="1"/>
    <xf numFmtId="0" fontId="0" fillId="6" borderId="0" xfId="0" applyFill="1" applyBorder="1" applyAlignment="1">
      <alignment vertical="center"/>
    </xf>
    <xf numFmtId="0" fontId="20" fillId="0" borderId="0" xfId="0" applyFont="1"/>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1" fillId="7" borderId="2"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9" xfId="0" applyFont="1" applyBorder="1" applyAlignment="1">
      <alignment horizontal="left" vertical="center" wrapText="1"/>
    </xf>
    <xf numFmtId="0" fontId="2" fillId="6" borderId="9"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9" xfId="0" applyFont="1" applyBorder="1" applyAlignment="1">
      <alignment horizontal="left" vertical="center"/>
    </xf>
    <xf numFmtId="0" fontId="2" fillId="0" borderId="9" xfId="0" applyFont="1" applyFill="1" applyBorder="1" applyAlignment="1">
      <alignment horizontal="left" vertical="center" wrapText="1"/>
    </xf>
    <xf numFmtId="0" fontId="0" fillId="0" borderId="28" xfId="0" applyBorder="1" applyAlignment="1">
      <alignment horizontal="left" vertical="center"/>
    </xf>
    <xf numFmtId="0" fontId="0" fillId="0" borderId="31" xfId="0" applyBorder="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0" fillId="0" borderId="0" xfId="0" applyBorder="1" applyAlignment="1">
      <alignment horizontal="left" vertical="center"/>
    </xf>
    <xf numFmtId="0" fontId="0" fillId="0" borderId="0" xfId="0" applyAlignment="1">
      <alignment horizontal="left" vertical="center"/>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14" xfId="0" applyFont="1" applyBorder="1" applyAlignment="1">
      <alignment horizontal="left" vertical="center" wrapText="1"/>
    </xf>
    <xf numFmtId="0" fontId="2" fillId="0" borderId="10" xfId="0" applyFont="1" applyFill="1" applyBorder="1" applyAlignment="1">
      <alignment horizontal="left" vertical="center" wrapText="1"/>
    </xf>
    <xf numFmtId="0" fontId="2" fillId="0" borderId="21" xfId="0" applyFont="1" applyBorder="1" applyAlignment="1">
      <alignment horizontal="left" vertical="center" wrapText="1"/>
    </xf>
    <xf numFmtId="0" fontId="10" fillId="0" borderId="23" xfId="0" applyFont="1" applyFill="1" applyBorder="1" applyAlignment="1">
      <alignment horizontal="left" vertical="center" wrapText="1"/>
    </xf>
    <xf numFmtId="0" fontId="2" fillId="0" borderId="0" xfId="0" applyFont="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0" xfId="0" applyAlignment="1">
      <alignment vertical="center"/>
    </xf>
    <xf numFmtId="0" fontId="2" fillId="13" borderId="11" xfId="0" applyFont="1" applyFill="1" applyBorder="1" applyAlignment="1">
      <alignment horizontal="center" vertical="center" wrapText="1"/>
    </xf>
    <xf numFmtId="0" fontId="0" fillId="13" borderId="0" xfId="0" applyFill="1" applyAlignment="1">
      <alignment horizontal="center" vertical="center"/>
    </xf>
    <xf numFmtId="0" fontId="1" fillId="7" borderId="2" xfId="0" applyFont="1" applyFill="1" applyBorder="1" applyAlignment="1" applyProtection="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0" xfId="0" applyFont="1" applyAlignment="1">
      <alignment horizontal="center"/>
    </xf>
    <xf numFmtId="0" fontId="2" fillId="0" borderId="9" xfId="0" applyFont="1" applyBorder="1" applyAlignment="1">
      <alignment vertical="center" wrapText="1"/>
    </xf>
    <xf numFmtId="0" fontId="2" fillId="0" borderId="18" xfId="0" applyFont="1" applyBorder="1" applyAlignment="1">
      <alignment horizontal="left" vertical="center"/>
    </xf>
    <xf numFmtId="0" fontId="2" fillId="6" borderId="0" xfId="0" applyFont="1" applyFill="1" applyBorder="1" applyAlignment="1">
      <alignment horizontal="center" vertical="center"/>
    </xf>
    <xf numFmtId="0" fontId="10" fillId="7" borderId="2"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30" xfId="0" applyFont="1" applyBorder="1" applyAlignment="1">
      <alignment horizontal="center" vertical="center"/>
    </xf>
    <xf numFmtId="0" fontId="10" fillId="7" borderId="2" xfId="0" applyFont="1" applyFill="1" applyBorder="1" applyAlignment="1" applyProtection="1">
      <alignment horizontal="center" vertical="center" wrapText="1"/>
    </xf>
    <xf numFmtId="0" fontId="1" fillId="14" borderId="44" xfId="0" applyFont="1" applyFill="1" applyBorder="1" applyAlignment="1">
      <alignment horizontal="center" vertical="center"/>
    </xf>
    <xf numFmtId="0" fontId="1" fillId="14" borderId="56" xfId="0" applyFont="1" applyFill="1" applyBorder="1" applyAlignment="1">
      <alignment horizontal="center" vertical="center"/>
    </xf>
    <xf numFmtId="0" fontId="1" fillId="10" borderId="55" xfId="0" applyFont="1" applyFill="1" applyBorder="1" applyAlignment="1">
      <alignment horizontal="center" vertical="center"/>
    </xf>
    <xf numFmtId="0" fontId="1" fillId="10" borderId="44" xfId="0" applyFont="1" applyFill="1" applyBorder="1" applyAlignment="1">
      <alignment horizontal="center" vertical="center"/>
    </xf>
    <xf numFmtId="0" fontId="0" fillId="0" borderId="44"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44" xfId="0" applyBorder="1"/>
    <xf numFmtId="0" fontId="21" fillId="7" borderId="56" xfId="0" applyFont="1" applyFill="1" applyBorder="1" applyAlignment="1" applyProtection="1">
      <alignment horizontal="center" vertical="center"/>
      <protection locked="0"/>
    </xf>
    <xf numFmtId="0" fontId="2" fillId="6" borderId="0" xfId="0" applyFont="1" applyFill="1" applyBorder="1" applyAlignment="1">
      <alignment vertical="center"/>
    </xf>
    <xf numFmtId="0" fontId="0" fillId="0" borderId="55" xfId="0"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2" fillId="17" borderId="10" xfId="0" applyFont="1" applyFill="1" applyBorder="1" applyAlignment="1">
      <alignment horizontal="left" vertical="center" wrapText="1"/>
    </xf>
    <xf numFmtId="0" fontId="2" fillId="18" borderId="10" xfId="0" applyFont="1" applyFill="1" applyBorder="1" applyAlignment="1">
      <alignment horizontal="left" vertical="center" wrapText="1"/>
    </xf>
    <xf numFmtId="0" fontId="2" fillId="19" borderId="10" xfId="0" applyFont="1" applyFill="1" applyBorder="1" applyAlignment="1">
      <alignment horizontal="left" vertical="center" wrapText="1"/>
    </xf>
    <xf numFmtId="0" fontId="2" fillId="17" borderId="6" xfId="0" applyFont="1" applyFill="1" applyBorder="1" applyAlignment="1">
      <alignment horizontal="left" vertical="center" wrapText="1"/>
    </xf>
    <xf numFmtId="0" fontId="16" fillId="0" borderId="33" xfId="0" applyFont="1" applyBorder="1" applyAlignment="1">
      <alignment horizontal="left"/>
    </xf>
    <xf numFmtId="0" fontId="1" fillId="8" borderId="57" xfId="0" applyFont="1" applyFill="1" applyBorder="1" applyAlignment="1" applyProtection="1">
      <alignment horizontal="center" vertical="center"/>
      <protection locked="0"/>
    </xf>
    <xf numFmtId="0" fontId="1" fillId="8" borderId="0" xfId="0" applyFont="1" applyFill="1" applyBorder="1" applyAlignment="1" applyProtection="1">
      <alignment horizontal="center" vertical="center" textRotation="90"/>
      <protection locked="0"/>
    </xf>
    <xf numFmtId="0" fontId="1" fillId="11" borderId="57" xfId="0" applyFont="1" applyFill="1" applyBorder="1" applyAlignment="1" applyProtection="1">
      <alignment horizontal="center" vertical="center"/>
      <protection locked="0"/>
    </xf>
    <xf numFmtId="0" fontId="0" fillId="0" borderId="28" xfId="0" applyBorder="1" applyAlignment="1" applyProtection="1">
      <alignment horizontal="left" vertical="center"/>
      <protection locked="0"/>
    </xf>
    <xf numFmtId="0" fontId="2" fillId="19" borderId="44" xfId="0" applyFont="1" applyFill="1" applyBorder="1" applyAlignment="1" applyProtection="1">
      <alignment horizontal="center" vertical="center"/>
      <protection locked="0"/>
    </xf>
    <xf numFmtId="0" fontId="2" fillId="19" borderId="58" xfId="0" applyFont="1" applyFill="1" applyBorder="1" applyAlignment="1" applyProtection="1">
      <alignment vertical="top" wrapText="1"/>
    </xf>
    <xf numFmtId="0" fontId="2" fillId="19" borderId="44" xfId="0" applyFont="1" applyFill="1" applyBorder="1" applyAlignment="1" applyProtection="1">
      <alignment horizontal="center" vertical="center" wrapText="1"/>
      <protection locked="0"/>
    </xf>
    <xf numFmtId="0" fontId="0" fillId="0" borderId="0" xfId="0" applyAlignment="1" applyProtection="1">
      <alignment horizontal="center" vertical="top"/>
    </xf>
    <xf numFmtId="0" fontId="2" fillId="0" borderId="59" xfId="0" applyFont="1" applyBorder="1" applyAlignment="1">
      <alignment horizontal="left" vertical="center" wrapText="1"/>
    </xf>
    <xf numFmtId="0" fontId="2" fillId="0" borderId="28"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8" xfId="0" applyFont="1" applyBorder="1" applyAlignment="1">
      <alignment horizontal="left" vertical="center" wrapText="1"/>
    </xf>
    <xf numFmtId="0" fontId="2" fillId="0" borderId="60" xfId="0" applyFont="1" applyBorder="1" applyAlignment="1">
      <alignment horizontal="left" vertical="center" wrapText="1"/>
    </xf>
    <xf numFmtId="0" fontId="1" fillId="7" borderId="61" xfId="0" applyFont="1" applyFill="1" applyBorder="1" applyAlignment="1">
      <alignment horizontal="center" vertical="center" wrapText="1"/>
    </xf>
    <xf numFmtId="0" fontId="2" fillId="6" borderId="16" xfId="0" applyFont="1" applyFill="1" applyBorder="1" applyAlignment="1">
      <alignment vertical="center" wrapText="1"/>
    </xf>
    <xf numFmtId="0" fontId="10" fillId="0" borderId="62" xfId="0" applyFont="1" applyFill="1" applyBorder="1" applyAlignment="1">
      <alignment horizontal="left" vertical="center" wrapText="1"/>
    </xf>
    <xf numFmtId="0" fontId="1" fillId="8" borderId="63" xfId="0" applyFont="1" applyFill="1" applyBorder="1" applyAlignment="1" applyProtection="1">
      <alignment horizontal="center" vertical="center"/>
      <protection locked="0"/>
    </xf>
    <xf numFmtId="0" fontId="1" fillId="8" borderId="64" xfId="0" applyFont="1" applyFill="1" applyBorder="1" applyAlignment="1" applyProtection="1">
      <alignment horizontal="center" vertical="center"/>
      <protection locked="0"/>
    </xf>
    <xf numFmtId="0" fontId="1" fillId="8" borderId="65" xfId="0" applyFont="1" applyFill="1" applyBorder="1" applyAlignment="1" applyProtection="1">
      <alignment horizontal="center" vertical="center"/>
      <protection locked="0"/>
    </xf>
    <xf numFmtId="0" fontId="1" fillId="11" borderId="0" xfId="0" applyFont="1" applyFill="1" applyAlignment="1">
      <alignment horizontal="center" vertical="center" wrapText="1"/>
    </xf>
    <xf numFmtId="0" fontId="1" fillId="4" borderId="0" xfId="0" applyFont="1" applyFill="1" applyAlignment="1">
      <alignment horizontal="left" vertical="center" wrapText="1"/>
    </xf>
    <xf numFmtId="0" fontId="0" fillId="4" borderId="0" xfId="0" applyFill="1" applyAlignment="1">
      <alignment horizontal="left" vertical="center" wrapText="1"/>
    </xf>
    <xf numFmtId="0" fontId="19" fillId="12" borderId="0" xfId="0" applyFont="1" applyFill="1" applyAlignment="1">
      <alignment horizontal="center" vertical="center"/>
    </xf>
    <xf numFmtId="0" fontId="3" fillId="5" borderId="0" xfId="0" applyFont="1" applyFill="1" applyAlignment="1" applyProtection="1">
      <alignment horizontal="center" vertical="center"/>
      <protection locked="0"/>
    </xf>
    <xf numFmtId="0" fontId="8" fillId="6" borderId="0" xfId="0" applyFont="1" applyFill="1" applyBorder="1" applyAlignment="1">
      <alignment horizontal="center" wrapText="1"/>
    </xf>
    <xf numFmtId="0" fontId="9" fillId="6" borderId="0" xfId="0" applyFont="1" applyFill="1" applyBorder="1" applyAlignment="1">
      <alignment horizontal="center" wrapText="1"/>
    </xf>
    <xf numFmtId="0" fontId="1" fillId="7" borderId="15" xfId="0" applyFont="1" applyFill="1" applyBorder="1" applyAlignment="1">
      <alignment horizontal="center" vertical="center" textRotation="90"/>
    </xf>
    <xf numFmtId="0" fontId="0" fillId="16" borderId="40" xfId="0" applyFill="1" applyBorder="1" applyAlignment="1" applyProtection="1">
      <alignment horizontal="center" vertical="center"/>
      <protection locked="0"/>
    </xf>
    <xf numFmtId="0" fontId="2" fillId="0" borderId="18"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3" xfId="0" applyFont="1" applyBorder="1" applyAlignment="1">
      <alignment horizontal="right" wrapText="1"/>
    </xf>
    <xf numFmtId="14" fontId="16" fillId="0" borderId="33" xfId="0" applyNumberFormat="1" applyFont="1" applyBorder="1" applyAlignment="1">
      <alignment horizontal="left"/>
    </xf>
    <xf numFmtId="0" fontId="1" fillId="9" borderId="22" xfId="0" applyFont="1" applyFill="1" applyBorder="1" applyAlignment="1">
      <alignment horizontal="center" vertical="center" textRotation="90"/>
    </xf>
    <xf numFmtId="0" fontId="1" fillId="8" borderId="19" xfId="0" applyFont="1" applyFill="1" applyBorder="1" applyAlignment="1">
      <alignment horizontal="center" vertical="center" textRotation="90"/>
    </xf>
    <xf numFmtId="0" fontId="1" fillId="7" borderId="20" xfId="0" applyFont="1" applyFill="1" applyBorder="1" applyAlignment="1">
      <alignment horizontal="center" vertical="center" textRotation="180"/>
    </xf>
    <xf numFmtId="0" fontId="1" fillId="8" borderId="20" xfId="0" applyFont="1" applyFill="1" applyBorder="1" applyAlignment="1">
      <alignment horizontal="center" vertical="top" textRotation="180"/>
    </xf>
    <xf numFmtId="0" fontId="1" fillId="8" borderId="32" xfId="0" applyFont="1" applyFill="1" applyBorder="1" applyAlignment="1">
      <alignment horizontal="center" vertical="top" textRotation="180"/>
    </xf>
    <xf numFmtId="0" fontId="15" fillId="0" borderId="24" xfId="0" applyFont="1" applyBorder="1" applyAlignment="1">
      <alignment horizontal="left" vertical="top" wrapText="1"/>
    </xf>
    <xf numFmtId="0" fontId="15" fillId="0" borderId="25" xfId="0" applyFont="1" applyBorder="1" applyAlignment="1">
      <alignment horizontal="left" vertical="top" wrapText="1"/>
    </xf>
    <xf numFmtId="0" fontId="15" fillId="0" borderId="19" xfId="0" applyFont="1" applyBorder="1" applyAlignment="1">
      <alignment horizontal="left" vertical="top" wrapText="1"/>
    </xf>
    <xf numFmtId="0" fontId="15" fillId="0" borderId="0" xfId="0" applyFont="1" applyBorder="1" applyAlignment="1">
      <alignment horizontal="left" vertical="top" wrapText="1"/>
    </xf>
    <xf numFmtId="0" fontId="2" fillId="0" borderId="17"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pplyProtection="1">
      <alignment horizontal="center" vertical="center"/>
      <protection locked="0"/>
    </xf>
    <xf numFmtId="0" fontId="0" fillId="6" borderId="0" xfId="0" applyFill="1" applyBorder="1" applyAlignment="1">
      <alignment horizontal="right"/>
    </xf>
    <xf numFmtId="0" fontId="3" fillId="6" borderId="0" xfId="0" applyFont="1" applyFill="1" applyBorder="1" applyAlignment="1">
      <alignment horizontal="center"/>
    </xf>
    <xf numFmtId="49" fontId="0" fillId="16" borderId="0" xfId="0" applyNumberFormat="1" applyFill="1" applyBorder="1" applyAlignment="1" applyProtection="1">
      <alignment horizontal="center" vertical="center"/>
      <protection locked="0"/>
    </xf>
    <xf numFmtId="0" fontId="1" fillId="8" borderId="4" xfId="0" applyFont="1" applyFill="1" applyBorder="1" applyAlignment="1">
      <alignment horizontal="center" vertical="center" textRotation="90"/>
    </xf>
    <xf numFmtId="0" fontId="1" fillId="8" borderId="13" xfId="0" applyFont="1" applyFill="1" applyBorder="1" applyAlignment="1">
      <alignment horizontal="center" vertical="center" textRotation="90"/>
    </xf>
    <xf numFmtId="0" fontId="1" fillId="8" borderId="8" xfId="0" applyFont="1" applyFill="1" applyBorder="1" applyAlignment="1">
      <alignment horizontal="center" vertical="center" textRotation="180"/>
    </xf>
    <xf numFmtId="0" fontId="1" fillId="8" borderId="12" xfId="0" applyFont="1" applyFill="1" applyBorder="1" applyAlignment="1">
      <alignment horizontal="center" vertical="center" textRotation="180"/>
    </xf>
    <xf numFmtId="0" fontId="1" fillId="8" borderId="66" xfId="0" applyFont="1" applyFill="1" applyBorder="1" applyAlignment="1" applyProtection="1">
      <alignment horizontal="center" vertical="center"/>
      <protection locked="0"/>
    </xf>
    <xf numFmtId="0" fontId="1" fillId="8" borderId="64" xfId="0" applyFont="1" applyFill="1" applyBorder="1" applyAlignment="1" applyProtection="1">
      <alignment horizontal="center" vertical="center"/>
      <protection locked="0"/>
    </xf>
    <xf numFmtId="164" fontId="3" fillId="14" borderId="0" xfId="0" applyNumberFormat="1" applyFont="1" applyFill="1" applyAlignment="1" applyProtection="1">
      <alignment horizontal="center" vertical="center"/>
      <protection locked="0"/>
    </xf>
    <xf numFmtId="0" fontId="0" fillId="21" borderId="0" xfId="0" applyFill="1" applyAlignment="1" applyProtection="1">
      <alignment horizontal="left" vertical="top" wrapText="1"/>
      <protection locked="0"/>
    </xf>
    <xf numFmtId="0" fontId="0" fillId="20" borderId="0" xfId="0" applyFill="1" applyAlignment="1">
      <alignment horizontal="center" vertical="center"/>
    </xf>
    <xf numFmtId="0" fontId="1" fillId="10" borderId="0" xfId="0" applyFont="1" applyFill="1" applyAlignment="1">
      <alignment horizontal="center" vertical="center"/>
    </xf>
    <xf numFmtId="0" fontId="0" fillId="4" borderId="0" xfId="0" applyFill="1" applyAlignment="1">
      <alignment horizontal="left" vertical="top" wrapText="1"/>
    </xf>
    <xf numFmtId="0" fontId="3" fillId="11" borderId="45" xfId="0" applyFont="1" applyFill="1" applyBorder="1" applyAlignment="1">
      <alignment horizontal="center" vertical="center"/>
    </xf>
    <xf numFmtId="0" fontId="3" fillId="11" borderId="46" xfId="0" applyFont="1" applyFill="1" applyBorder="1" applyAlignment="1">
      <alignment horizontal="center" vertical="center"/>
    </xf>
    <xf numFmtId="0" fontId="3" fillId="11" borderId="47" xfId="0" applyFont="1" applyFill="1" applyBorder="1" applyAlignment="1">
      <alignment horizontal="center" vertical="center"/>
    </xf>
    <xf numFmtId="0" fontId="3" fillId="11" borderId="48" xfId="0" applyFont="1" applyFill="1" applyBorder="1" applyAlignment="1">
      <alignment horizontal="center" vertical="center"/>
    </xf>
    <xf numFmtId="0" fontId="3" fillId="11" borderId="49" xfId="0" applyFont="1" applyFill="1" applyBorder="1" applyAlignment="1">
      <alignment horizontal="center" vertical="center"/>
    </xf>
    <xf numFmtId="0" fontId="3" fillId="11" borderId="50" xfId="0" applyFont="1" applyFill="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7" borderId="54" xfId="0" applyFont="1" applyFill="1" applyBorder="1" applyAlignment="1">
      <alignment horizontal="center" vertical="center"/>
    </xf>
    <xf numFmtId="0" fontId="1" fillId="7" borderId="55" xfId="0" applyFont="1" applyFill="1" applyBorder="1" applyAlignment="1">
      <alignment horizontal="center" vertical="center"/>
    </xf>
    <xf numFmtId="0" fontId="23" fillId="15" borderId="0" xfId="1" applyFont="1" applyFill="1" applyAlignment="1" applyProtection="1">
      <alignment horizontal="center" vertical="center"/>
      <protection locked="0"/>
    </xf>
    <xf numFmtId="0" fontId="2" fillId="0" borderId="0" xfId="0" applyFont="1" applyAlignment="1">
      <alignment horizontal="center"/>
    </xf>
    <xf numFmtId="0" fontId="0" fillId="0" borderId="42" xfId="0" applyBorder="1" applyAlignment="1">
      <alignment horizontal="center" vertical="center"/>
    </xf>
    <xf numFmtId="0" fontId="1" fillId="7" borderId="12" xfId="0" applyFont="1" applyFill="1" applyBorder="1" applyAlignment="1">
      <alignment horizontal="center" vertical="center" textRotation="180"/>
    </xf>
    <xf numFmtId="0" fontId="0" fillId="0" borderId="0" xfId="0" applyAlignment="1">
      <alignment horizontal="center"/>
    </xf>
    <xf numFmtId="0" fontId="15" fillId="6" borderId="24" xfId="0" applyFont="1" applyFill="1" applyBorder="1" applyAlignment="1">
      <alignment horizontal="left" vertical="top" wrapText="1"/>
    </xf>
    <xf numFmtId="0" fontId="15" fillId="6" borderId="25" xfId="0" applyFont="1" applyFill="1" applyBorder="1" applyAlignment="1">
      <alignment horizontal="left" vertical="top" wrapText="1"/>
    </xf>
    <xf numFmtId="0" fontId="15" fillId="6" borderId="26" xfId="0" applyFont="1" applyFill="1" applyBorder="1" applyAlignment="1">
      <alignment horizontal="left" vertical="top" wrapText="1"/>
    </xf>
    <xf numFmtId="0" fontId="15" fillId="6" borderId="19" xfId="0" applyFont="1" applyFill="1" applyBorder="1" applyAlignment="1">
      <alignment horizontal="left" vertical="top" wrapText="1"/>
    </xf>
    <xf numFmtId="0" fontId="15" fillId="6" borderId="0" xfId="0" applyFont="1" applyFill="1" applyBorder="1" applyAlignment="1">
      <alignment horizontal="left" vertical="top" wrapText="1"/>
    </xf>
    <xf numFmtId="0" fontId="15" fillId="6" borderId="27" xfId="0" applyFont="1" applyFill="1" applyBorder="1" applyAlignment="1">
      <alignment horizontal="left" vertical="top" wrapText="1"/>
    </xf>
    <xf numFmtId="0" fontId="1" fillId="8" borderId="20" xfId="0" applyFont="1" applyFill="1" applyBorder="1" applyAlignment="1">
      <alignment horizontal="center" vertical="center" textRotation="180"/>
    </xf>
    <xf numFmtId="0" fontId="1" fillId="8" borderId="32" xfId="0" applyFont="1" applyFill="1" applyBorder="1" applyAlignment="1">
      <alignment horizontal="center" vertical="center" textRotation="180"/>
    </xf>
    <xf numFmtId="0" fontId="0" fillId="7" borderId="36" xfId="0" applyFont="1" applyFill="1" applyBorder="1" applyAlignment="1">
      <alignment horizontal="center" vertical="center"/>
    </xf>
    <xf numFmtId="0" fontId="21" fillId="14" borderId="0" xfId="0" applyFont="1" applyFill="1" applyAlignment="1" applyProtection="1">
      <alignment horizontal="center" vertical="center"/>
    </xf>
    <xf numFmtId="0" fontId="3" fillId="14" borderId="0" xfId="0" applyFont="1" applyFill="1" applyAlignment="1" applyProtection="1">
      <alignment horizontal="center" vertical="center"/>
      <protection locked="0"/>
    </xf>
  </cellXfs>
  <cellStyles count="2">
    <cellStyle name="Hyperlink" xfId="1" builtinId="8"/>
    <cellStyle name="Normal" xfId="0" builtinId="0"/>
  </cellStyles>
  <dxfs count="83">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C00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s>
  <tableStyles count="0" defaultTableStyle="TableStyleMedium2" defaultPivotStyle="PivotStyleLight16"/>
  <colors>
    <mruColors>
      <color rgb="FFC293E5"/>
      <color rgb="FFEB5FC0"/>
      <color rgb="FFFF6165"/>
      <color rgb="FFF76859"/>
      <color rgb="FFE7BE91"/>
      <color rgb="FFFCD0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154622</xdr:colOff>
      <xdr:row>10</xdr:row>
      <xdr:rowOff>87411</xdr:rowOff>
    </xdr:from>
    <xdr:to>
      <xdr:col>21</xdr:col>
      <xdr:colOff>97193</xdr:colOff>
      <xdr:row>10</xdr:row>
      <xdr:rowOff>382966</xdr:rowOff>
    </xdr:to>
    <xdr:sp macro="" textlink="">
      <xdr:nvSpPr>
        <xdr:cNvPr id="8" name="Up Arrow 7"/>
        <xdr:cNvSpPr/>
      </xdr:nvSpPr>
      <xdr:spPr>
        <a:xfrm rot="16200000">
          <a:off x="14321659" y="2796433"/>
          <a:ext cx="295555" cy="547688"/>
        </a:xfrm>
        <a:prstGeom prst="up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southeastern.edu/acad_research/depts/iet/undergrad_degree/et/pdfs/flowcharts/flowchart_cmet.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46"/>
  <sheetViews>
    <sheetView tabSelected="1" zoomScale="80" zoomScaleNormal="80" workbookViewId="0">
      <selection activeCell="D4" sqref="D4:E4"/>
    </sheetView>
  </sheetViews>
  <sheetFormatPr defaultRowHeight="15" x14ac:dyDescent="0.25"/>
  <cols>
    <col min="1" max="1" width="3.7109375" style="9" bestFit="1" customWidth="1"/>
    <col min="2" max="2" width="6.42578125" style="9" customWidth="1"/>
    <col min="3" max="3" width="7.28515625" style="11" customWidth="1"/>
    <col min="4" max="4" width="9.42578125" style="11" bestFit="1" customWidth="1"/>
    <col min="5" max="5" width="30.5703125" style="79" customWidth="1"/>
    <col min="6" max="6" width="7.28515625" style="79" customWidth="1"/>
    <col min="7" max="7" width="7.28515625" style="87" customWidth="1"/>
    <col min="8" max="8" width="9.42578125" style="11" bestFit="1" customWidth="1"/>
    <col min="9" max="9" width="31.42578125" style="69" customWidth="1"/>
    <col min="10" max="10" width="3.7109375" style="7" bestFit="1" customWidth="1"/>
  </cols>
  <sheetData>
    <row r="1" spans="1:29" s="8" customFormat="1" x14ac:dyDescent="0.25">
      <c r="A1" s="155"/>
      <c r="B1" s="155"/>
      <c r="C1" s="155"/>
      <c r="D1" s="155"/>
      <c r="E1" s="155"/>
      <c r="F1" s="155"/>
      <c r="G1" s="155"/>
      <c r="H1" s="155"/>
      <c r="I1" s="155"/>
      <c r="J1" s="155"/>
      <c r="L1"/>
      <c r="M1"/>
      <c r="N1"/>
      <c r="O1"/>
      <c r="P1"/>
      <c r="Q1"/>
      <c r="R1"/>
      <c r="S1"/>
      <c r="T1"/>
      <c r="U1"/>
      <c r="V1"/>
      <c r="W1"/>
      <c r="X1"/>
      <c r="Y1"/>
      <c r="Z1"/>
      <c r="AA1"/>
      <c r="AB1"/>
      <c r="AC1"/>
    </row>
    <row r="2" spans="1:29" s="12" customFormat="1" ht="21" x14ac:dyDescent="0.35">
      <c r="A2" s="135" t="s">
        <v>68</v>
      </c>
      <c r="B2" s="135"/>
      <c r="C2" s="136"/>
      <c r="D2" s="136"/>
      <c r="E2" s="136"/>
      <c r="F2" s="136"/>
      <c r="G2" s="136"/>
      <c r="H2" s="136"/>
      <c r="I2" s="136"/>
      <c r="J2" s="136"/>
      <c r="L2"/>
      <c r="M2"/>
      <c r="N2"/>
      <c r="O2"/>
      <c r="P2"/>
      <c r="Q2"/>
      <c r="R2"/>
      <c r="S2"/>
      <c r="T2"/>
      <c r="U2"/>
      <c r="V2"/>
      <c r="W2"/>
      <c r="X2"/>
      <c r="Y2"/>
      <c r="Z2"/>
      <c r="AA2"/>
      <c r="AB2"/>
      <c r="AC2"/>
    </row>
    <row r="3" spans="1:29" ht="13.5" customHeight="1" x14ac:dyDescent="0.25">
      <c r="A3" s="156" t="s">
        <v>6</v>
      </c>
      <c r="B3" s="156"/>
      <c r="C3" s="156"/>
      <c r="D3" s="156"/>
      <c r="E3" s="156"/>
      <c r="F3" s="156"/>
      <c r="G3" s="156"/>
      <c r="H3" s="156"/>
      <c r="I3" s="156"/>
      <c r="J3" s="156"/>
    </row>
    <row r="4" spans="1:29" ht="11.25" customHeight="1" thickBot="1" x14ac:dyDescent="0.3">
      <c r="A4" s="52" t="s">
        <v>7</v>
      </c>
      <c r="B4" s="52"/>
      <c r="C4" s="103"/>
      <c r="D4" s="138"/>
      <c r="E4" s="138"/>
      <c r="F4" s="90"/>
      <c r="G4" s="90"/>
      <c r="H4" s="13" t="s">
        <v>82</v>
      </c>
      <c r="I4" s="157"/>
      <c r="J4" s="157"/>
    </row>
    <row r="5" spans="1:29" s="50" customFormat="1" ht="15.75" thickBot="1" x14ac:dyDescent="0.3">
      <c r="A5" s="47"/>
      <c r="B5" s="48" t="s">
        <v>92</v>
      </c>
      <c r="C5" s="48" t="s">
        <v>59</v>
      </c>
      <c r="D5" s="48" t="s">
        <v>49</v>
      </c>
      <c r="E5" s="48" t="s">
        <v>8</v>
      </c>
      <c r="F5" s="48" t="s">
        <v>92</v>
      </c>
      <c r="G5" s="94" t="s">
        <v>59</v>
      </c>
      <c r="H5" s="48" t="s">
        <v>49</v>
      </c>
      <c r="I5" s="82" t="s">
        <v>9</v>
      </c>
      <c r="J5" s="49"/>
      <c r="L5" s="51"/>
      <c r="M5" s="51"/>
      <c r="N5" s="51"/>
      <c r="O5" s="51"/>
      <c r="P5" s="51"/>
      <c r="Q5" s="51"/>
      <c r="R5" s="51"/>
      <c r="S5" s="51"/>
      <c r="T5" s="51"/>
      <c r="U5" s="51"/>
      <c r="V5" s="51"/>
      <c r="W5" s="51"/>
      <c r="X5" s="51"/>
      <c r="Y5" s="51"/>
      <c r="Z5" s="51"/>
      <c r="AA5" s="51"/>
      <c r="AB5" s="51"/>
      <c r="AC5" s="51"/>
    </row>
    <row r="6" spans="1:29" ht="24.95" customHeight="1" thickTop="1" x14ac:dyDescent="0.25">
      <c r="A6" s="158" t="s">
        <v>10</v>
      </c>
      <c r="B6" s="111"/>
      <c r="C6" s="27" t="s">
        <v>50</v>
      </c>
      <c r="D6" s="45" t="s">
        <v>1</v>
      </c>
      <c r="E6" s="70" t="s">
        <v>11</v>
      </c>
      <c r="F6" s="111"/>
      <c r="G6" s="24" t="s">
        <v>50</v>
      </c>
      <c r="H6" s="45" t="s">
        <v>1</v>
      </c>
      <c r="I6" s="57" t="s">
        <v>12</v>
      </c>
      <c r="J6" s="160" t="s">
        <v>13</v>
      </c>
    </row>
    <row r="7" spans="1:29" ht="24.95" customHeight="1" x14ac:dyDescent="0.25">
      <c r="A7" s="158"/>
      <c r="B7" s="111"/>
      <c r="C7" s="25" t="s">
        <v>50</v>
      </c>
      <c r="D7" s="45" t="s">
        <v>1</v>
      </c>
      <c r="E7" s="71" t="s">
        <v>14</v>
      </c>
      <c r="F7" s="111"/>
      <c r="G7" s="25" t="s">
        <v>50</v>
      </c>
      <c r="H7" s="45" t="s">
        <v>1</v>
      </c>
      <c r="I7" s="58" t="s">
        <v>17</v>
      </c>
      <c r="J7" s="161"/>
      <c r="L7" s="131" t="s">
        <v>65</v>
      </c>
      <c r="M7" s="132"/>
      <c r="N7" s="132"/>
      <c r="O7" s="132"/>
      <c r="P7" s="132"/>
    </row>
    <row r="8" spans="1:29" ht="28.5" customHeight="1" x14ac:dyDescent="0.25">
      <c r="A8" s="158"/>
      <c r="B8" s="111"/>
      <c r="C8" s="25" t="s">
        <v>50</v>
      </c>
      <c r="D8" s="45" t="s">
        <v>1</v>
      </c>
      <c r="E8" s="83" t="s">
        <v>16</v>
      </c>
      <c r="F8" s="127"/>
      <c r="G8" s="25" t="s">
        <v>51</v>
      </c>
      <c r="H8" s="45" t="s">
        <v>1</v>
      </c>
      <c r="I8" s="58" t="s">
        <v>19</v>
      </c>
      <c r="J8" s="161"/>
      <c r="L8" s="132"/>
      <c r="M8" s="132"/>
      <c r="N8" s="132"/>
      <c r="O8" s="132"/>
      <c r="P8" s="132"/>
    </row>
    <row r="9" spans="1:29" ht="24.95" customHeight="1" thickBot="1" x14ac:dyDescent="0.3">
      <c r="A9" s="159"/>
      <c r="B9" s="111"/>
      <c r="C9" s="25" t="s">
        <v>50</v>
      </c>
      <c r="D9" s="45" t="s">
        <v>1</v>
      </c>
      <c r="E9" s="119" t="s">
        <v>18</v>
      </c>
      <c r="F9" s="128"/>
      <c r="G9" s="25" t="s">
        <v>51</v>
      </c>
      <c r="H9" s="45" t="s">
        <v>1</v>
      </c>
      <c r="I9" s="58" t="s">
        <v>15</v>
      </c>
      <c r="J9" s="161"/>
      <c r="L9" s="132"/>
      <c r="M9" s="132"/>
      <c r="N9" s="132"/>
      <c r="O9" s="132"/>
      <c r="P9" s="132"/>
    </row>
    <row r="10" spans="1:29" ht="24.95" customHeight="1" thickTop="1" x14ac:dyDescent="0.25">
      <c r="A10" s="137" t="s">
        <v>20</v>
      </c>
      <c r="B10" s="111"/>
      <c r="C10" s="25" t="s">
        <v>50</v>
      </c>
      <c r="D10" s="45" t="s">
        <v>1</v>
      </c>
      <c r="E10" s="120" t="s">
        <v>21</v>
      </c>
      <c r="F10" s="128"/>
      <c r="G10" s="25" t="s">
        <v>50</v>
      </c>
      <c r="H10" s="45" t="s">
        <v>1</v>
      </c>
      <c r="I10" s="58" t="s">
        <v>22</v>
      </c>
      <c r="J10" s="161"/>
      <c r="L10" s="132"/>
      <c r="M10" s="132"/>
      <c r="N10" s="132"/>
      <c r="O10" s="132"/>
      <c r="P10" s="132"/>
    </row>
    <row r="11" spans="1:29" ht="31.5" customHeight="1" x14ac:dyDescent="0.25">
      <c r="A11" s="137"/>
      <c r="B11" s="111"/>
      <c r="C11" s="25" t="s">
        <v>50</v>
      </c>
      <c r="D11" s="45" t="s">
        <v>1</v>
      </c>
      <c r="E11" s="121" t="s">
        <v>23</v>
      </c>
      <c r="F11" s="128"/>
      <c r="G11" s="25" t="s">
        <v>50</v>
      </c>
      <c r="H11" s="45" t="s">
        <v>1</v>
      </c>
      <c r="I11" s="58" t="s">
        <v>24</v>
      </c>
      <c r="J11" s="161"/>
      <c r="L11" s="132"/>
      <c r="M11" s="132"/>
      <c r="N11" s="132"/>
      <c r="O11" s="132"/>
      <c r="P11" s="132"/>
    </row>
    <row r="12" spans="1:29" ht="30" customHeight="1" x14ac:dyDescent="0.25">
      <c r="A12" s="137"/>
      <c r="B12" s="111"/>
      <c r="C12" s="25" t="s">
        <v>50</v>
      </c>
      <c r="D12" s="45" t="s">
        <v>1</v>
      </c>
      <c r="E12" s="121" t="s">
        <v>25</v>
      </c>
      <c r="F12" s="128"/>
      <c r="G12" s="25" t="s">
        <v>50</v>
      </c>
      <c r="H12" s="45" t="s">
        <v>1</v>
      </c>
      <c r="I12" s="58" t="s">
        <v>26</v>
      </c>
      <c r="J12" s="161"/>
      <c r="L12" s="132"/>
      <c r="M12" s="132"/>
      <c r="N12" s="132"/>
      <c r="O12" s="132"/>
      <c r="P12" s="132"/>
    </row>
    <row r="13" spans="1:29" ht="24.95" customHeight="1" x14ac:dyDescent="0.25">
      <c r="A13" s="137"/>
      <c r="B13" s="111"/>
      <c r="C13" s="25" t="s">
        <v>50</v>
      </c>
      <c r="D13" s="45" t="s">
        <v>1</v>
      </c>
      <c r="E13" s="83" t="s">
        <v>27</v>
      </c>
      <c r="F13" s="128"/>
      <c r="G13" s="25" t="s">
        <v>51</v>
      </c>
      <c r="H13" s="45" t="s">
        <v>1</v>
      </c>
      <c r="I13" s="59" t="s">
        <v>96</v>
      </c>
      <c r="J13" s="161"/>
      <c r="L13" s="132"/>
      <c r="M13" s="132"/>
      <c r="N13" s="132"/>
      <c r="O13" s="132"/>
      <c r="P13" s="132"/>
    </row>
    <row r="14" spans="1:29" ht="24.95" customHeight="1" x14ac:dyDescent="0.25">
      <c r="A14" s="137"/>
      <c r="B14" s="111"/>
      <c r="C14" s="25" t="s">
        <v>50</v>
      </c>
      <c r="D14" s="45" t="s">
        <v>1</v>
      </c>
      <c r="E14" s="83" t="s">
        <v>28</v>
      </c>
      <c r="F14" s="128"/>
      <c r="G14" s="25" t="s">
        <v>50</v>
      </c>
      <c r="H14" s="45" t="s">
        <v>1</v>
      </c>
      <c r="I14" s="58" t="s">
        <v>29</v>
      </c>
      <c r="J14" s="161"/>
    </row>
    <row r="15" spans="1:29" ht="24.95" customHeight="1" x14ac:dyDescent="0.25">
      <c r="A15" s="137"/>
      <c r="B15" s="111"/>
      <c r="C15" s="25" t="s">
        <v>50</v>
      </c>
      <c r="D15" s="45" t="s">
        <v>1</v>
      </c>
      <c r="E15" s="83" t="s">
        <v>30</v>
      </c>
      <c r="F15" s="128"/>
      <c r="G15" s="25" t="s">
        <v>51</v>
      </c>
      <c r="H15" s="45" t="s">
        <v>1</v>
      </c>
      <c r="I15" s="58" t="s">
        <v>31</v>
      </c>
      <c r="J15" s="161"/>
      <c r="L15" s="133" t="s">
        <v>60</v>
      </c>
      <c r="M15" s="133"/>
      <c r="N15" s="133"/>
      <c r="O15" s="133"/>
      <c r="P15" s="134" t="s">
        <v>2</v>
      </c>
      <c r="Q15" s="134"/>
    </row>
    <row r="16" spans="1:29" ht="24.95" customHeight="1" thickBot="1" x14ac:dyDescent="0.3">
      <c r="A16" s="137"/>
      <c r="B16" s="111"/>
      <c r="C16" s="26" t="s">
        <v>50</v>
      </c>
      <c r="D16" s="45" t="s">
        <v>1</v>
      </c>
      <c r="E16" s="83" t="s">
        <v>32</v>
      </c>
      <c r="F16" s="128"/>
      <c r="G16" s="86" t="s">
        <v>51</v>
      </c>
      <c r="H16" s="45" t="s">
        <v>1</v>
      </c>
      <c r="I16" s="60" t="s">
        <v>33</v>
      </c>
      <c r="J16" s="161"/>
      <c r="M16" s="53"/>
    </row>
    <row r="17" spans="1:10" ht="24.95" customHeight="1" thickTop="1" x14ac:dyDescent="0.25">
      <c r="A17" s="144" t="s">
        <v>34</v>
      </c>
      <c r="B17" s="111"/>
      <c r="C17" s="24" t="s">
        <v>50</v>
      </c>
      <c r="D17" s="45" t="s">
        <v>1</v>
      </c>
      <c r="E17" s="122" t="s">
        <v>35</v>
      </c>
      <c r="F17" s="128"/>
      <c r="G17" s="24" t="s">
        <v>51</v>
      </c>
      <c r="H17" s="45" t="s">
        <v>1</v>
      </c>
      <c r="I17" s="57" t="s">
        <v>36</v>
      </c>
      <c r="J17" s="145" t="s">
        <v>80</v>
      </c>
    </row>
    <row r="18" spans="1:10" ht="24.95" customHeight="1" x14ac:dyDescent="0.25">
      <c r="A18" s="144"/>
      <c r="B18" s="111"/>
      <c r="C18" s="25" t="s">
        <v>50</v>
      </c>
      <c r="D18" s="45" t="s">
        <v>1</v>
      </c>
      <c r="E18" s="83" t="s">
        <v>37</v>
      </c>
      <c r="F18" s="128"/>
      <c r="G18" s="25" t="s">
        <v>51</v>
      </c>
      <c r="H18" s="45" t="s">
        <v>1</v>
      </c>
      <c r="I18" s="88" t="s">
        <v>38</v>
      </c>
      <c r="J18" s="145"/>
    </row>
    <row r="19" spans="1:10" ht="28.5" customHeight="1" x14ac:dyDescent="0.25">
      <c r="A19" s="144"/>
      <c r="B19" s="111"/>
      <c r="C19" s="25" t="s">
        <v>50</v>
      </c>
      <c r="D19" s="45" t="s">
        <v>1</v>
      </c>
      <c r="E19" s="83" t="s">
        <v>39</v>
      </c>
      <c r="F19" s="128"/>
      <c r="G19" s="25" t="s">
        <v>52</v>
      </c>
      <c r="H19" s="45" t="s">
        <v>1</v>
      </c>
      <c r="I19" s="58" t="s">
        <v>97</v>
      </c>
      <c r="J19" s="145"/>
    </row>
    <row r="20" spans="1:10" ht="24.95" customHeight="1" x14ac:dyDescent="0.25">
      <c r="A20" s="144"/>
      <c r="B20" s="111"/>
      <c r="C20" s="25" t="s">
        <v>50</v>
      </c>
      <c r="D20" s="45" t="s">
        <v>1</v>
      </c>
      <c r="E20" s="121" t="s">
        <v>40</v>
      </c>
      <c r="F20" s="128"/>
      <c r="G20" s="25" t="s">
        <v>53</v>
      </c>
      <c r="H20" s="45" t="s">
        <v>1</v>
      </c>
      <c r="I20" s="58" t="s">
        <v>98</v>
      </c>
      <c r="J20" s="145"/>
    </row>
    <row r="21" spans="1:10" ht="25.5" x14ac:dyDescent="0.25">
      <c r="A21" s="144"/>
      <c r="B21" s="111"/>
      <c r="C21" s="25" t="s">
        <v>50</v>
      </c>
      <c r="D21" s="45" t="s">
        <v>1</v>
      </c>
      <c r="E21" s="121" t="s">
        <v>41</v>
      </c>
      <c r="F21" s="128"/>
      <c r="G21" s="25" t="s">
        <v>52</v>
      </c>
      <c r="H21" s="45" t="s">
        <v>1</v>
      </c>
      <c r="I21" s="58" t="s">
        <v>69</v>
      </c>
      <c r="J21" s="145"/>
    </row>
    <row r="22" spans="1:10" ht="43.5" customHeight="1" thickBot="1" x14ac:dyDescent="0.3">
      <c r="A22" s="144"/>
      <c r="B22" s="111"/>
      <c r="C22" s="25" t="s">
        <v>50</v>
      </c>
      <c r="D22" s="45" t="s">
        <v>1</v>
      </c>
      <c r="E22" s="123" t="s">
        <v>42</v>
      </c>
      <c r="F22" s="128"/>
      <c r="G22" s="25" t="s">
        <v>53</v>
      </c>
      <c r="H22" s="45" t="s">
        <v>1</v>
      </c>
      <c r="I22" s="58" t="s">
        <v>70</v>
      </c>
      <c r="J22" s="145"/>
    </row>
    <row r="23" spans="1:10" ht="18" customHeight="1" x14ac:dyDescent="0.25">
      <c r="A23" s="44"/>
      <c r="B23" s="112"/>
      <c r="C23" s="80"/>
      <c r="D23" s="81"/>
      <c r="E23" s="124" t="s">
        <v>61</v>
      </c>
      <c r="F23" s="162"/>
      <c r="G23" s="152" t="s">
        <v>52</v>
      </c>
      <c r="H23" s="154" t="s">
        <v>1</v>
      </c>
      <c r="I23" s="139" t="s">
        <v>71</v>
      </c>
      <c r="J23" s="145"/>
    </row>
    <row r="24" spans="1:10" ht="27" customHeight="1" x14ac:dyDescent="0.25">
      <c r="A24" s="143" t="s">
        <v>43</v>
      </c>
      <c r="B24" s="111"/>
      <c r="C24" s="25" t="s">
        <v>50</v>
      </c>
      <c r="D24" s="45" t="s">
        <v>1</v>
      </c>
      <c r="E24" s="125" t="s">
        <v>99</v>
      </c>
      <c r="F24" s="163"/>
      <c r="G24" s="153"/>
      <c r="H24" s="154"/>
      <c r="I24" s="140"/>
      <c r="J24" s="145"/>
    </row>
    <row r="25" spans="1:10" ht="29.25" customHeight="1" x14ac:dyDescent="0.25">
      <c r="A25" s="143"/>
      <c r="B25" s="111"/>
      <c r="C25" s="25" t="s">
        <v>50</v>
      </c>
      <c r="D25" s="45" t="s">
        <v>1</v>
      </c>
      <c r="E25" s="126" t="s">
        <v>44</v>
      </c>
      <c r="F25" s="128"/>
      <c r="G25" s="25" t="s">
        <v>52</v>
      </c>
      <c r="H25" s="45" t="s">
        <v>1</v>
      </c>
      <c r="I25" s="62" t="s">
        <v>74</v>
      </c>
      <c r="J25" s="145"/>
    </row>
    <row r="26" spans="1:10" ht="21.6" customHeight="1" x14ac:dyDescent="0.25">
      <c r="A26" s="148" t="s">
        <v>100</v>
      </c>
      <c r="B26" s="149"/>
      <c r="C26" s="149"/>
      <c r="D26" s="149"/>
      <c r="E26" s="149"/>
      <c r="F26" s="128"/>
      <c r="G26" s="25" t="s">
        <v>53</v>
      </c>
      <c r="H26" s="45" t="s">
        <v>1</v>
      </c>
      <c r="I26" s="61" t="s">
        <v>72</v>
      </c>
      <c r="J26" s="145"/>
    </row>
    <row r="27" spans="1:10" ht="30.6" customHeight="1" thickBot="1" x14ac:dyDescent="0.3">
      <c r="A27" s="150"/>
      <c r="B27" s="151"/>
      <c r="C27" s="151"/>
      <c r="D27" s="151"/>
      <c r="E27" s="151"/>
      <c r="F27" s="128"/>
      <c r="G27" s="25" t="s">
        <v>51</v>
      </c>
      <c r="H27" s="45" t="s">
        <v>1</v>
      </c>
      <c r="I27" s="89" t="s">
        <v>73</v>
      </c>
      <c r="J27" s="145"/>
    </row>
    <row r="28" spans="1:10" ht="92.45" customHeight="1" thickTop="1" thickBot="1" x14ac:dyDescent="0.3">
      <c r="A28" s="150"/>
      <c r="B28" s="151"/>
      <c r="C28" s="151"/>
      <c r="D28" s="151"/>
      <c r="E28" s="151"/>
      <c r="F28" s="128"/>
      <c r="G28" s="92" t="s">
        <v>51</v>
      </c>
      <c r="H28" s="45" t="s">
        <v>1</v>
      </c>
      <c r="I28" s="114" t="s">
        <v>93</v>
      </c>
      <c r="J28" s="145"/>
    </row>
    <row r="29" spans="1:10" ht="27" customHeight="1" thickTop="1" thickBot="1" x14ac:dyDescent="0.3">
      <c r="A29" s="22"/>
      <c r="B29" s="113"/>
      <c r="C29" s="28" t="s">
        <v>50</v>
      </c>
      <c r="D29" s="46" t="s">
        <v>1</v>
      </c>
      <c r="E29" s="20" t="s">
        <v>54</v>
      </c>
      <c r="F29" s="128"/>
      <c r="G29" s="25" t="s">
        <v>51</v>
      </c>
      <c r="H29" s="45" t="s">
        <v>1</v>
      </c>
      <c r="I29" s="114" t="s">
        <v>93</v>
      </c>
      <c r="J29" s="146" t="s">
        <v>46</v>
      </c>
    </row>
    <row r="30" spans="1:10" ht="43.5" customHeight="1" thickTop="1" thickBot="1" x14ac:dyDescent="0.3">
      <c r="A30" s="23"/>
      <c r="B30" s="113"/>
      <c r="C30" s="28" t="s">
        <v>50</v>
      </c>
      <c r="D30" s="46" t="s">
        <v>1</v>
      </c>
      <c r="E30" s="21" t="s">
        <v>48</v>
      </c>
      <c r="F30" s="129"/>
      <c r="G30" s="93" t="s">
        <v>51</v>
      </c>
      <c r="H30" s="45" t="s">
        <v>1</v>
      </c>
      <c r="I30" s="114" t="s">
        <v>93</v>
      </c>
      <c r="J30" s="147"/>
    </row>
    <row r="31" spans="1:10" ht="15" customHeight="1" x14ac:dyDescent="0.25">
      <c r="A31" s="142">
        <v>44334</v>
      </c>
      <c r="B31" s="142"/>
      <c r="C31" s="142"/>
      <c r="D31" s="142"/>
      <c r="E31" s="142"/>
      <c r="F31" s="110"/>
      <c r="G31" s="141" t="s">
        <v>47</v>
      </c>
      <c r="H31" s="141"/>
      <c r="I31" s="141"/>
      <c r="J31" s="141"/>
    </row>
    <row r="32" spans="1:10" ht="24.95" customHeight="1" x14ac:dyDescent="0.25">
      <c r="C32" s="16"/>
      <c r="D32" s="16"/>
      <c r="E32" s="76"/>
      <c r="F32" s="76"/>
      <c r="H32" s="16"/>
      <c r="I32" s="65"/>
      <c r="J32" s="10"/>
    </row>
    <row r="33" spans="1:10" ht="24.95" customHeight="1" x14ac:dyDescent="0.25">
      <c r="A33" s="130" t="s">
        <v>64</v>
      </c>
      <c r="B33" s="130"/>
      <c r="C33" s="130"/>
      <c r="D33" s="130"/>
      <c r="E33" s="77"/>
      <c r="F33" s="77"/>
      <c r="G33" s="14"/>
      <c r="H33" s="17"/>
      <c r="I33" s="66"/>
      <c r="J33" s="10"/>
    </row>
    <row r="34" spans="1:10" ht="24.95" customHeight="1" x14ac:dyDescent="0.25">
      <c r="A34" s="130"/>
      <c r="B34" s="130"/>
      <c r="C34" s="130"/>
      <c r="D34" s="130"/>
      <c r="E34" s="77"/>
      <c r="F34" s="77"/>
      <c r="G34" s="14"/>
      <c r="H34" s="18"/>
      <c r="I34" s="67"/>
      <c r="J34" s="10"/>
    </row>
    <row r="35" spans="1:10" ht="24.95" customHeight="1" x14ac:dyDescent="0.25">
      <c r="A35" s="130"/>
      <c r="B35" s="130"/>
      <c r="C35" s="130"/>
      <c r="D35" s="130"/>
      <c r="E35" s="78"/>
      <c r="F35" s="78"/>
      <c r="G35" s="15"/>
      <c r="H35" s="18"/>
      <c r="I35" s="67"/>
      <c r="J35" s="10"/>
    </row>
    <row r="36" spans="1:10" ht="24.95" customHeight="1" x14ac:dyDescent="0.25">
      <c r="E36" s="77"/>
      <c r="F36" s="77"/>
      <c r="G36" s="14"/>
      <c r="H36" s="19"/>
      <c r="I36" s="68"/>
    </row>
    <row r="37" spans="1:10" ht="30" customHeight="1" x14ac:dyDescent="0.25">
      <c r="E37" s="77"/>
      <c r="F37" s="77"/>
      <c r="G37" s="14"/>
      <c r="H37" s="19"/>
      <c r="I37" s="68"/>
    </row>
    <row r="38" spans="1:10" ht="30" customHeight="1" x14ac:dyDescent="0.25"/>
    <row r="39" spans="1:10" ht="30" customHeight="1" x14ac:dyDescent="0.25"/>
    <row r="40" spans="1:10" ht="30" customHeight="1" x14ac:dyDescent="0.25"/>
    <row r="41" spans="1:10" ht="30" customHeight="1" x14ac:dyDescent="0.25"/>
    <row r="42" spans="1:10" ht="30" customHeight="1" x14ac:dyDescent="0.25"/>
    <row r="43" spans="1:10" ht="30" customHeight="1" x14ac:dyDescent="0.25"/>
    <row r="44" spans="1:10" ht="30" customHeight="1" x14ac:dyDescent="0.25"/>
    <row r="45" spans="1:10" ht="30" customHeight="1" x14ac:dyDescent="0.25"/>
    <row r="46" spans="1:10" ht="30" customHeight="1" x14ac:dyDescent="0.25"/>
  </sheetData>
  <sheetProtection algorithmName="SHA-512" hashValue="YxWC3uNG1Dyk7xvQyPwc4aQFSZktlE/2AdmW7LvYS6gM21xSAVpw10O05tLBxo+H/4mg01hUpwoAMk8tWzdRgQ==" saltValue="RMCZuvQhgVdyNQB3uFjSWA==" spinCount="100000" sheet="1" selectLockedCells="1"/>
  <mergeCells count="23">
    <mergeCell ref="H23:H24"/>
    <mergeCell ref="A1:J1"/>
    <mergeCell ref="A3:J3"/>
    <mergeCell ref="I4:J4"/>
    <mergeCell ref="A6:A9"/>
    <mergeCell ref="J6:J16"/>
    <mergeCell ref="F23:F24"/>
    <mergeCell ref="A33:D35"/>
    <mergeCell ref="L7:P13"/>
    <mergeCell ref="L15:O15"/>
    <mergeCell ref="P15:Q15"/>
    <mergeCell ref="A2:J2"/>
    <mergeCell ref="A10:A16"/>
    <mergeCell ref="D4:E4"/>
    <mergeCell ref="I23:I24"/>
    <mergeCell ref="G31:J31"/>
    <mergeCell ref="A31:E31"/>
    <mergeCell ref="A24:A25"/>
    <mergeCell ref="A17:A22"/>
    <mergeCell ref="J17:J28"/>
    <mergeCell ref="J29:J30"/>
    <mergeCell ref="A26:E28"/>
    <mergeCell ref="G23:G24"/>
  </mergeCells>
  <conditionalFormatting sqref="D6:D22 D24:D25 H25:H27 H23">
    <cfRule type="containsText" dxfId="82" priority="25" operator="containsText" text="NO">
      <formula>NOT(ISERROR(SEARCH("NO",D6)))</formula>
    </cfRule>
    <cfRule type="containsText" dxfId="81" priority="26" operator="containsText" text="YES">
      <formula>NOT(ISERROR(SEARCH("YES",D6)))</formula>
    </cfRule>
  </conditionalFormatting>
  <conditionalFormatting sqref="H6:H12">
    <cfRule type="containsText" dxfId="80" priority="23" operator="containsText" text="NO">
      <formula>NOT(ISERROR(SEARCH("NO",H6)))</formula>
    </cfRule>
    <cfRule type="containsText" dxfId="79" priority="24" operator="containsText" text="YES">
      <formula>NOT(ISERROR(SEARCH("YES",H6)))</formula>
    </cfRule>
  </conditionalFormatting>
  <conditionalFormatting sqref="H13:H22">
    <cfRule type="containsText" dxfId="78" priority="21" operator="containsText" text="NO">
      <formula>NOT(ISERROR(SEARCH("NO",H13)))</formula>
    </cfRule>
    <cfRule type="containsText" dxfId="77" priority="22" operator="containsText" text="YES">
      <formula>NOT(ISERROR(SEARCH("YES",H13)))</formula>
    </cfRule>
  </conditionalFormatting>
  <conditionalFormatting sqref="H30">
    <cfRule type="containsText" dxfId="76" priority="19" operator="containsText" text="NO">
      <formula>NOT(ISERROR(SEARCH("NO",H30)))</formula>
    </cfRule>
    <cfRule type="containsText" dxfId="75" priority="20" operator="containsText" text="YES">
      <formula>NOT(ISERROR(SEARCH("YES",H30)))</formula>
    </cfRule>
  </conditionalFormatting>
  <conditionalFormatting sqref="D29:D30">
    <cfRule type="containsText" dxfId="74" priority="14" operator="containsText" text="NO">
      <formula>NOT(ISERROR(SEARCH("NO",D29)))</formula>
    </cfRule>
    <cfRule type="containsText" dxfId="73" priority="15" operator="containsText" text="YES">
      <formula>NOT(ISERROR(SEARCH("YES",D29)))</formula>
    </cfRule>
  </conditionalFormatting>
  <conditionalFormatting sqref="P15">
    <cfRule type="containsText" dxfId="72" priority="8" operator="containsText" text="NO">
      <formula>NOT(ISERROR(SEARCH("NO",P15)))</formula>
    </cfRule>
    <cfRule type="containsText" dxfId="71" priority="9" operator="containsText" text="YES">
      <formula>NOT(ISERROR(SEARCH("YES",P15)))</formula>
    </cfRule>
  </conditionalFormatting>
  <conditionalFormatting sqref="D23">
    <cfRule type="containsText" dxfId="70" priority="5" operator="containsText" text="TAKEN">
      <formula>NOT(ISERROR(SEARCH("TAKEN",D23)))</formula>
    </cfRule>
    <cfRule type="containsText" dxfId="69" priority="6" operator="containsText" text="NOT YET">
      <formula>NOT(ISERROR(SEARCH("NOT YET",D23)))</formula>
    </cfRule>
    <cfRule type="containsText" dxfId="68" priority="7" operator="containsText" text="POSSIBLE">
      <formula>NOT(ISERROR(SEARCH("POSSIBLE",D23)))</formula>
    </cfRule>
  </conditionalFormatting>
  <conditionalFormatting sqref="H28">
    <cfRule type="containsText" dxfId="67" priority="3" operator="containsText" text="NO">
      <formula>NOT(ISERROR(SEARCH("NO",H28)))</formula>
    </cfRule>
    <cfRule type="containsText" dxfId="66" priority="4" operator="containsText" text="YES">
      <formula>NOT(ISERROR(SEARCH("YES",H28)))</formula>
    </cfRule>
  </conditionalFormatting>
  <conditionalFormatting sqref="H29">
    <cfRule type="containsText" dxfId="65" priority="1" operator="containsText" text="NO">
      <formula>NOT(ISERROR(SEARCH("NO",H29)))</formula>
    </cfRule>
    <cfRule type="containsText" dxfId="64" priority="2" operator="containsText" text="YES">
      <formula>NOT(ISERROR(SEARCH("YES",H29)))</formula>
    </cfRule>
  </conditionalFormatting>
  <pageMargins left="0.2" right="0.2" top="0.25" bottom="0.25" header="0.3" footer="0.3"/>
  <pageSetup orientation="portrait" verticalDpi="20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Selections!$A$1:$A$2</xm:f>
          </x14:formula1>
          <xm:sqref>D29:D30 D6:D22 D24:D25 H6:H23 H25:H30</xm:sqref>
        </x14:dataValidation>
        <x14:dataValidation type="list" allowBlank="1" showInputMessage="1" showErrorMessage="1">
          <x14:formula1>
            <xm:f>Selections!$D$2:$D$5</xm:f>
          </x14:formula1>
          <xm:sqref>P15:Q15</xm:sqref>
        </x14:dataValidation>
        <x14:dataValidation type="list" showInputMessage="1" showErrorMessage="1">
          <x14:formula1>
            <xm:f>Selections!$C$1:$C$6</xm:f>
          </x14:formula1>
          <xm:sqref>F25:F30 F6:F23</xm:sqref>
        </x14:dataValidation>
        <x14:dataValidation type="list" showInputMessage="1" showErrorMessage="1">
          <x14:formula1>
            <xm:f>Selections!$B$1:$B$7</xm:f>
          </x14:formula1>
          <xm:sqref>B6:B22 B29:B30 B24:B25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47"/>
  <sheetViews>
    <sheetView zoomScale="85" zoomScaleNormal="85" workbookViewId="0">
      <selection activeCell="G15" sqref="G15"/>
    </sheetView>
  </sheetViews>
  <sheetFormatPr defaultRowHeight="15" x14ac:dyDescent="0.25"/>
  <cols>
    <col min="1" max="1" width="3.7109375" style="9" bestFit="1" customWidth="1"/>
    <col min="2" max="2" width="8" style="11" customWidth="1"/>
    <col min="3" max="3" width="12.7109375" style="11" customWidth="1"/>
    <col min="4" max="4" width="36.7109375" style="79" customWidth="1"/>
    <col min="5" max="5" width="11.7109375" style="11" customWidth="1"/>
    <col min="6" max="6" width="7.7109375" style="85" customWidth="1"/>
    <col min="7" max="7" width="14.28515625" style="11" customWidth="1"/>
    <col min="8" max="8" width="34.28515625" style="69" customWidth="1"/>
    <col min="9" max="9" width="3.7109375" style="7" bestFit="1" customWidth="1"/>
    <col min="10" max="10" width="10.140625" style="11" customWidth="1"/>
    <col min="14" max="14" width="10.85546875" customWidth="1"/>
    <col min="15" max="15" width="16" customWidth="1"/>
    <col min="17" max="17" width="12" customWidth="1"/>
    <col min="18" max="18" width="16.7109375" customWidth="1"/>
  </cols>
  <sheetData>
    <row r="1" spans="1:20" s="8" customFormat="1" x14ac:dyDescent="0.25">
      <c r="A1" s="155"/>
      <c r="B1" s="155"/>
      <c r="C1" s="155"/>
      <c r="D1" s="155"/>
      <c r="E1" s="155"/>
      <c r="F1" s="155"/>
      <c r="G1" s="155"/>
      <c r="H1" s="155"/>
      <c r="I1" s="155"/>
      <c r="J1" s="13"/>
    </row>
    <row r="2" spans="1:20" s="12" customFormat="1" ht="21" x14ac:dyDescent="0.35">
      <c r="A2" s="135" t="s">
        <v>68</v>
      </c>
      <c r="B2" s="136"/>
      <c r="C2" s="136"/>
      <c r="D2" s="136"/>
      <c r="E2" s="136"/>
      <c r="F2" s="136"/>
      <c r="G2" s="136"/>
      <c r="H2" s="136"/>
      <c r="I2" s="136"/>
      <c r="J2" s="32"/>
    </row>
    <row r="3" spans="1:20" ht="13.5" customHeight="1" x14ac:dyDescent="0.25">
      <c r="A3" s="156" t="s">
        <v>6</v>
      </c>
      <c r="B3" s="156"/>
      <c r="C3" s="156"/>
      <c r="D3" s="156"/>
      <c r="E3" s="156"/>
      <c r="F3" s="156"/>
      <c r="G3" s="156"/>
      <c r="H3" s="156"/>
      <c r="I3" s="156"/>
      <c r="J3" s="33"/>
    </row>
    <row r="4" spans="1:20" ht="15.75" thickBot="1" x14ac:dyDescent="0.3">
      <c r="A4" s="52" t="s">
        <v>7</v>
      </c>
      <c r="B4" s="103"/>
      <c r="C4" s="138">
        <f>Computer!D4</f>
        <v>0</v>
      </c>
      <c r="D4" s="138"/>
      <c r="E4" s="90"/>
      <c r="F4" s="13" t="s">
        <v>82</v>
      </c>
      <c r="G4" s="138">
        <f>Computer!I4</f>
        <v>0</v>
      </c>
      <c r="H4" s="138"/>
      <c r="I4"/>
      <c r="J4"/>
      <c r="N4" s="182" t="s">
        <v>81</v>
      </c>
      <c r="O4" s="182"/>
    </row>
    <row r="5" spans="1:20" s="11" customFormat="1" ht="15.75" thickBot="1" x14ac:dyDescent="0.3">
      <c r="A5" s="4"/>
      <c r="B5" s="5" t="s">
        <v>59</v>
      </c>
      <c r="C5" s="5" t="s">
        <v>58</v>
      </c>
      <c r="D5" s="5" t="s">
        <v>8</v>
      </c>
      <c r="E5" s="5" t="s">
        <v>56</v>
      </c>
      <c r="F5" s="91" t="s">
        <v>59</v>
      </c>
      <c r="G5" s="5" t="s">
        <v>58</v>
      </c>
      <c r="H5" s="56" t="s">
        <v>9</v>
      </c>
      <c r="I5" s="6"/>
      <c r="J5" s="29" t="s">
        <v>56</v>
      </c>
      <c r="N5" s="182"/>
      <c r="O5" s="182"/>
    </row>
    <row r="6" spans="1:20" ht="24.95" customHeight="1" thickTop="1" x14ac:dyDescent="0.25">
      <c r="A6" s="158" t="s">
        <v>10</v>
      </c>
      <c r="B6" s="27" t="s">
        <v>50</v>
      </c>
      <c r="C6" s="11" t="str">
        <f>IF(Computer!D6="YES","TAKEN","Eligible")</f>
        <v>Eligible</v>
      </c>
      <c r="D6" s="70" t="s">
        <v>11</v>
      </c>
      <c r="E6" s="34"/>
      <c r="F6" s="24" t="s">
        <v>50</v>
      </c>
      <c r="G6" s="11" t="str">
        <f>IF(Computer!H6="YES","TAKEN","Eligible")</f>
        <v>Eligible</v>
      </c>
      <c r="H6" s="57" t="s">
        <v>12</v>
      </c>
      <c r="I6" s="160" t="s">
        <v>13</v>
      </c>
      <c r="J6" s="41" t="s">
        <v>57</v>
      </c>
    </row>
    <row r="7" spans="1:20" ht="24.95" customHeight="1" x14ac:dyDescent="0.25">
      <c r="A7" s="158"/>
      <c r="B7" s="25" t="s">
        <v>50</v>
      </c>
      <c r="C7" s="11" t="str">
        <f>IF(Computer!D7="YES","TAKEN",IF(Computer!D6="YES","Eligible","Not Eligible"))</f>
        <v>Not Eligible</v>
      </c>
      <c r="D7" s="71" t="s">
        <v>14</v>
      </c>
      <c r="E7" s="35"/>
      <c r="F7" s="25" t="s">
        <v>51</v>
      </c>
      <c r="G7" s="11" t="str">
        <f>IF(Computer!H7="YES","TAKEN",IF(OR(Computer!D24="YES",Computer!D25="YES"),"Eligible","Not Eligible"))</f>
        <v>Not Eligible</v>
      </c>
      <c r="H7" s="58" t="s">
        <v>17</v>
      </c>
      <c r="I7" s="161"/>
      <c r="J7" s="42" t="s">
        <v>62</v>
      </c>
      <c r="M7" s="168" t="s">
        <v>55</v>
      </c>
      <c r="N7" s="168"/>
      <c r="O7" s="168"/>
      <c r="P7" s="168"/>
      <c r="Q7" s="168"/>
      <c r="R7" s="168"/>
    </row>
    <row r="8" spans="1:20" ht="28.5" customHeight="1" x14ac:dyDescent="0.25">
      <c r="A8" s="158"/>
      <c r="B8" s="25" t="s">
        <v>50</v>
      </c>
      <c r="C8" s="11" t="str">
        <f>IF(Computer!D8="YES","TAKEN",IF(Computer!D7="YES","Eligible","Not Eligible"))</f>
        <v>Not Eligible</v>
      </c>
      <c r="D8" s="71" t="s">
        <v>16</v>
      </c>
      <c r="E8" s="35"/>
      <c r="F8" s="25" t="s">
        <v>50</v>
      </c>
      <c r="G8" s="11" t="str">
        <f>IF(Computer!H8="YES","TAKEN","Eligible")</f>
        <v>Eligible</v>
      </c>
      <c r="H8" s="58" t="s">
        <v>19</v>
      </c>
      <c r="I8" s="161"/>
      <c r="J8" s="42" t="s">
        <v>57</v>
      </c>
      <c r="M8" s="168"/>
      <c r="N8" s="168"/>
      <c r="O8" s="168"/>
      <c r="P8" s="168"/>
      <c r="Q8" s="168"/>
      <c r="R8" s="168"/>
    </row>
    <row r="9" spans="1:20" ht="24.95" customHeight="1" thickBot="1" x14ac:dyDescent="0.3">
      <c r="A9" s="159"/>
      <c r="B9" s="25" t="s">
        <v>50</v>
      </c>
      <c r="C9" s="11" t="str">
        <f>IF(Computer!D9="YES","TAKEN",IF(Computer!D7="YES","Eligible","Not Eligible"))</f>
        <v>Not Eligible</v>
      </c>
      <c r="D9" s="72" t="s">
        <v>18</v>
      </c>
      <c r="E9" s="35"/>
      <c r="F9" s="25" t="s">
        <v>51</v>
      </c>
      <c r="G9" s="11" t="str">
        <f>IF(Computer!H9="YES","TAKEN","Eligible")</f>
        <v>Eligible</v>
      </c>
      <c r="H9" s="58" t="s">
        <v>15</v>
      </c>
      <c r="I9" s="161"/>
      <c r="J9" s="42" t="s">
        <v>62</v>
      </c>
      <c r="M9" s="168"/>
      <c r="N9" s="168"/>
      <c r="O9" s="168"/>
      <c r="P9" s="168"/>
      <c r="Q9" s="168"/>
      <c r="R9" s="168"/>
    </row>
    <row r="10" spans="1:20" ht="24.95" customHeight="1" thickTop="1" x14ac:dyDescent="0.25">
      <c r="A10" s="137" t="s">
        <v>20</v>
      </c>
      <c r="B10" s="25" t="s">
        <v>50</v>
      </c>
      <c r="C10" s="11" t="str">
        <f>IF(Computer!D10="YES","TAKEN","Eligible")</f>
        <v>Eligible</v>
      </c>
      <c r="D10" s="109" t="s">
        <v>21</v>
      </c>
      <c r="E10" s="35"/>
      <c r="F10" s="25" t="s">
        <v>50</v>
      </c>
      <c r="G10" s="11" t="str">
        <f>IF(Computer!H10="YES","TAKEN",IF(OR(Computer!D24="YES",Computer!D25="YES"),"Eligible","Not Eligible"))</f>
        <v>Not Eligible</v>
      </c>
      <c r="H10" s="58" t="s">
        <v>22</v>
      </c>
      <c r="I10" s="161"/>
      <c r="J10" s="42" t="s">
        <v>57</v>
      </c>
    </row>
    <row r="11" spans="1:20" ht="31.5" customHeight="1" x14ac:dyDescent="0.25">
      <c r="A11" s="137"/>
      <c r="B11" s="25" t="s">
        <v>50</v>
      </c>
      <c r="C11" s="11" t="str">
        <f>IF(Computer!D11="YES","TAKEN",IF(OR(Computer!D10="YES",AND(COUNTIF($M$17:$M$26,"gbio"),COUNTIF($N$17:$N$26,151))),"Eligible","Not Eligible"))</f>
        <v>Not Eligible</v>
      </c>
      <c r="D11" s="106" t="s">
        <v>23</v>
      </c>
      <c r="E11" s="35"/>
      <c r="F11" s="25" t="s">
        <v>50</v>
      </c>
      <c r="G11" s="11" t="str">
        <f>IF(Computer!H11="YES","TAKEN",IF(OR(Computer!D24="YES",Computer!D25="YES"),"Eligible","Not Eligible"))</f>
        <v>Not Eligible</v>
      </c>
      <c r="H11" s="58" t="s">
        <v>24</v>
      </c>
      <c r="I11" s="161"/>
      <c r="J11" s="42" t="s">
        <v>62</v>
      </c>
      <c r="M11" s="167" t="s">
        <v>63</v>
      </c>
      <c r="N11" s="167"/>
      <c r="O11" s="167"/>
      <c r="P11" s="167"/>
      <c r="Q11" s="167"/>
      <c r="R11" s="167"/>
      <c r="S11" s="167"/>
      <c r="T11" s="167"/>
    </row>
    <row r="12" spans="1:20" ht="30" customHeight="1" x14ac:dyDescent="0.25">
      <c r="A12" s="137"/>
      <c r="B12" s="25" t="s">
        <v>50</v>
      </c>
      <c r="C12" s="11" t="str">
        <f>IF(Computer!D12="YES","TAKEN",IF(OR(Computer!D10="YES",Computer!D11="YES"),"Eligible","Not Eligible"))</f>
        <v>Not Eligible</v>
      </c>
      <c r="D12" s="73" t="s">
        <v>25</v>
      </c>
      <c r="E12" s="35"/>
      <c r="F12" s="25" t="s">
        <v>50</v>
      </c>
      <c r="G12" s="11" t="str">
        <f>IF(Computer!H12="YES","TAKEN",IF(OR(Computer!D30="YES",Computer!D24="YES",Computer!D25="YES"),"Eligible","Not Eligible"))</f>
        <v>Not Eligible</v>
      </c>
      <c r="H12" s="58" t="s">
        <v>26</v>
      </c>
      <c r="I12" s="161"/>
      <c r="J12" s="42" t="s">
        <v>62</v>
      </c>
    </row>
    <row r="13" spans="1:20" ht="24.95" customHeight="1" x14ac:dyDescent="0.25">
      <c r="A13" s="137"/>
      <c r="B13" s="25" t="s">
        <v>50</v>
      </c>
      <c r="C13" s="11" t="str">
        <f>IF(Computer!D13="YES","TAKEN",IF(OR(Computer!D30="YES",Computer!D24="YES",Computer!D25="YES"),"Eligible","Not Eligible"))</f>
        <v>Not Eligible</v>
      </c>
      <c r="D13" s="107" t="s">
        <v>27</v>
      </c>
      <c r="E13" s="35" t="s">
        <v>62</v>
      </c>
      <c r="F13" s="25" t="s">
        <v>51</v>
      </c>
      <c r="G13" s="11" t="str">
        <f>IF(Computer!H13="YES","TAKEN",IF(OR(Computer!P15="Junior",Computer!P15="Senior"),"Eligible","Not Eligible"))</f>
        <v>Not Eligible</v>
      </c>
      <c r="H13" s="59" t="s">
        <v>96</v>
      </c>
      <c r="I13" s="161"/>
      <c r="J13" s="42" t="s">
        <v>57</v>
      </c>
      <c r="M13" s="169" t="s">
        <v>75</v>
      </c>
      <c r="N13" s="170"/>
      <c r="O13" s="170"/>
      <c r="P13" s="170"/>
      <c r="Q13" s="170"/>
      <c r="R13" s="171"/>
    </row>
    <row r="14" spans="1:20" ht="24.95" customHeight="1" x14ac:dyDescent="0.25">
      <c r="A14" s="137"/>
      <c r="B14" s="25" t="s">
        <v>50</v>
      </c>
      <c r="C14" s="11" t="str">
        <f>IF(Computer!D14="YES","TAKEN",IF(OR(Computer!D13="YES",AND(COUNTIF($M$17:$M$26,"phys"),COUNTIF($N$17:$N$26,191))),"Eligible","Not Eligible"))</f>
        <v>Not Eligible</v>
      </c>
      <c r="D14" s="107" t="s">
        <v>28</v>
      </c>
      <c r="E14" s="35" t="s">
        <v>62</v>
      </c>
      <c r="F14" s="25" t="s">
        <v>50</v>
      </c>
      <c r="G14" s="11" t="str">
        <f>IF(Computer!H14="YES","TAKEN",IF(OR(Computer!P15="Junior",Computer!P15="Senior"),"Eligible","Not Eligible"))</f>
        <v>Not Eligible</v>
      </c>
      <c r="H14" s="58" t="s">
        <v>29</v>
      </c>
      <c r="I14" s="161"/>
      <c r="J14" s="42" t="s">
        <v>62</v>
      </c>
      <c r="M14" s="172"/>
      <c r="N14" s="173"/>
      <c r="O14" s="173"/>
      <c r="P14" s="173"/>
      <c r="Q14" s="173"/>
      <c r="R14" s="174"/>
    </row>
    <row r="15" spans="1:20" ht="24.95" customHeight="1" x14ac:dyDescent="0.25">
      <c r="A15" s="137"/>
      <c r="B15" s="25" t="s">
        <v>50</v>
      </c>
      <c r="C15" s="11" t="str">
        <f>IF(Computer!D15="YES","TAKEN",IF(Computer!D13="YES","Eligible","Not Eligible"))</f>
        <v>Not Eligible</v>
      </c>
      <c r="D15" s="108" t="s">
        <v>30</v>
      </c>
      <c r="E15" s="35"/>
      <c r="F15" s="25" t="s">
        <v>51</v>
      </c>
      <c r="G15" s="11" t="str">
        <f>IF(Computer!H15="YES","TAKEN",IF(AND(OR(Computer!H14="YES",AND(COUNTIF($M$17:$M$26,"et"),COUNTIF($N$17:$N$26,492))),Computer!P15="Senior"),"Eligible","Not Eligible"))</f>
        <v>Not Eligible</v>
      </c>
      <c r="H15" s="58" t="s">
        <v>31</v>
      </c>
      <c r="I15" s="161"/>
      <c r="J15" s="42" t="s">
        <v>57</v>
      </c>
      <c r="M15" s="175" t="s">
        <v>76</v>
      </c>
      <c r="N15" s="176"/>
      <c r="O15" s="177"/>
      <c r="P15" s="178" t="s">
        <v>77</v>
      </c>
      <c r="Q15" s="176"/>
      <c r="R15" s="179"/>
    </row>
    <row r="16" spans="1:20" ht="24.95" customHeight="1" thickBot="1" x14ac:dyDescent="0.3">
      <c r="A16" s="137"/>
      <c r="B16" s="26" t="s">
        <v>50</v>
      </c>
      <c r="C16" s="11" t="str">
        <f>IF(Computer!D16="YES","TAKEN",IF(OR(Computer!D15="YES",AND(COUNTIF($M$17:$M$26,"phys"),COUNTIF($N$17:$N$26,192))),"Eligible","Not Eligible"))</f>
        <v>Not Eligible</v>
      </c>
      <c r="D16" s="108" t="s">
        <v>32</v>
      </c>
      <c r="E16" s="36"/>
      <c r="F16" s="84" t="s">
        <v>51</v>
      </c>
      <c r="G16" s="11" t="str">
        <f>IF(Computer!H16="YES","TAKEN",IF(Computer!H15="YES","Eligible","Not Eligible"))</f>
        <v>Not Eligible</v>
      </c>
      <c r="H16" s="60" t="s">
        <v>33</v>
      </c>
      <c r="I16" s="161"/>
      <c r="J16" s="42" t="s">
        <v>57</v>
      </c>
      <c r="L16" s="1" t="s">
        <v>102</v>
      </c>
      <c r="M16" s="95" t="s">
        <v>78</v>
      </c>
      <c r="N16" s="95" t="s">
        <v>79</v>
      </c>
      <c r="O16" s="96" t="s">
        <v>66</v>
      </c>
      <c r="P16" s="97" t="s">
        <v>78</v>
      </c>
      <c r="Q16" s="98" t="s">
        <v>79</v>
      </c>
      <c r="R16" s="98" t="s">
        <v>66</v>
      </c>
    </row>
    <row r="17" spans="1:24" ht="24.95" customHeight="1" thickTop="1" x14ac:dyDescent="0.25">
      <c r="A17" s="144" t="s">
        <v>34</v>
      </c>
      <c r="B17" s="24" t="s">
        <v>50</v>
      </c>
      <c r="C17" s="11" t="str">
        <f>IF(Computer!D17="YES","TAKEN","Eligible")</f>
        <v>Eligible</v>
      </c>
      <c r="D17" s="70" t="s">
        <v>35</v>
      </c>
      <c r="E17" s="34"/>
      <c r="F17" s="24" t="s">
        <v>51</v>
      </c>
      <c r="G17" s="11" t="str">
        <f>IF(Computer!H17="YES","TAKEN",IF(Computer!D25="YES","Eligible","Not Eligible"))</f>
        <v>Not Eligible</v>
      </c>
      <c r="H17" s="57" t="s">
        <v>36</v>
      </c>
      <c r="I17" s="185" t="s">
        <v>80</v>
      </c>
      <c r="J17" s="43" t="s">
        <v>62</v>
      </c>
      <c r="L17" s="45" t="s">
        <v>1</v>
      </c>
      <c r="M17" s="99"/>
      <c r="N17" s="99"/>
      <c r="O17" s="100"/>
      <c r="P17" s="104"/>
      <c r="Q17" s="99"/>
      <c r="R17" s="99"/>
    </row>
    <row r="18" spans="1:24" ht="24.95" customHeight="1" x14ac:dyDescent="0.25">
      <c r="A18" s="144"/>
      <c r="B18" s="25" t="s">
        <v>50</v>
      </c>
      <c r="C18" s="11" t="str">
        <f>IF(Computer!D18="YES","TAKEN","Eligible")</f>
        <v>Eligible</v>
      </c>
      <c r="D18" s="71" t="s">
        <v>37</v>
      </c>
      <c r="E18" s="35"/>
      <c r="F18" s="25" t="s">
        <v>51</v>
      </c>
      <c r="G18" s="11" t="str">
        <f>IF(Computer!H18="YES","TAKEN",IF(OR(Computer!D24="YES",Computer!D25="YES"),"Eligible","Not Eligible"))</f>
        <v>Not Eligible</v>
      </c>
      <c r="H18" s="88" t="s">
        <v>38</v>
      </c>
      <c r="I18" s="185"/>
      <c r="J18" s="43" t="s">
        <v>57</v>
      </c>
      <c r="L18" s="45" t="s">
        <v>1</v>
      </c>
      <c r="M18" s="99"/>
      <c r="N18" s="99"/>
      <c r="O18" s="100"/>
      <c r="P18" s="104"/>
      <c r="Q18" s="99"/>
      <c r="R18" s="99"/>
    </row>
    <row r="19" spans="1:24" ht="28.5" customHeight="1" x14ac:dyDescent="0.25">
      <c r="A19" s="144"/>
      <c r="B19" s="25" t="s">
        <v>50</v>
      </c>
      <c r="C19" s="11" t="str">
        <f>IF(Computer!D19="YES","TAKEN","Eligible")</f>
        <v>Eligible</v>
      </c>
      <c r="D19" s="71" t="s">
        <v>39</v>
      </c>
      <c r="E19" s="35"/>
      <c r="F19" s="25" t="s">
        <v>52</v>
      </c>
      <c r="G19" s="11" t="str">
        <f>IF(Computer!H19="YES","TAKEN",IF(Computer!H18="YES","Eligible","Not Eligible"))</f>
        <v>Not Eligible</v>
      </c>
      <c r="H19" s="58" t="s">
        <v>97</v>
      </c>
      <c r="I19" s="185"/>
      <c r="J19" s="43" t="s">
        <v>62</v>
      </c>
      <c r="L19" s="45" t="s">
        <v>1</v>
      </c>
      <c r="M19" s="99"/>
      <c r="N19" s="99"/>
      <c r="O19" s="100"/>
      <c r="P19" s="104"/>
      <c r="Q19" s="99"/>
      <c r="R19" s="99"/>
    </row>
    <row r="20" spans="1:24" ht="24.95" customHeight="1" x14ac:dyDescent="0.25">
      <c r="A20" s="144"/>
      <c r="B20" s="25" t="s">
        <v>50</v>
      </c>
      <c r="C20" s="11" t="str">
        <f>IF(Computer!D20="YES","TAKEN","Eligible")</f>
        <v>Eligible</v>
      </c>
      <c r="D20" s="73" t="s">
        <v>40</v>
      </c>
      <c r="E20" s="35"/>
      <c r="F20" s="25" t="s">
        <v>53</v>
      </c>
      <c r="G20" s="11" t="str">
        <f>IF(Computer!H20="YES","TAKEN",IF(Computer!H9="YES","Eligible","Not Eligible"))</f>
        <v>Not Eligible</v>
      </c>
      <c r="H20" s="58" t="s">
        <v>98</v>
      </c>
      <c r="I20" s="185"/>
      <c r="J20" s="43" t="s">
        <v>57</v>
      </c>
      <c r="L20" s="45" t="s">
        <v>1</v>
      </c>
      <c r="M20" s="99"/>
      <c r="N20" s="99"/>
      <c r="O20" s="100"/>
      <c r="P20" s="104"/>
      <c r="Q20" s="99"/>
      <c r="R20" s="99"/>
    </row>
    <row r="21" spans="1:24" ht="25.5" x14ac:dyDescent="0.25">
      <c r="A21" s="144"/>
      <c r="B21" s="25" t="s">
        <v>50</v>
      </c>
      <c r="C21" s="11" t="str">
        <f>IF(Computer!D21="YES","TAKEN","Eligible")</f>
        <v>Eligible</v>
      </c>
      <c r="D21" s="73" t="s">
        <v>41</v>
      </c>
      <c r="E21" s="35"/>
      <c r="F21" s="25" t="s">
        <v>52</v>
      </c>
      <c r="G21" s="11" t="str">
        <f>IF(Computer!H21="YES","TAKEN",IF(Computer!H18="YES","Eligible","Not Eligible"))</f>
        <v>Not Eligible</v>
      </c>
      <c r="H21" s="58" t="s">
        <v>69</v>
      </c>
      <c r="I21" s="185"/>
      <c r="J21" s="43" t="s">
        <v>62</v>
      </c>
      <c r="L21" s="45" t="s">
        <v>1</v>
      </c>
      <c r="M21" s="99"/>
      <c r="N21" s="99"/>
      <c r="O21" s="100"/>
      <c r="P21" s="104"/>
      <c r="Q21" s="99"/>
      <c r="R21" s="99"/>
    </row>
    <row r="22" spans="1:24" ht="43.5" customHeight="1" thickBot="1" x14ac:dyDescent="0.3">
      <c r="A22" s="144"/>
      <c r="B22" s="25" t="s">
        <v>50</v>
      </c>
      <c r="C22" s="11" t="str">
        <f>IF(Computer!D22="YES","TAKEN","Eligible")</f>
        <v>Eligible</v>
      </c>
      <c r="D22" s="74" t="s">
        <v>42</v>
      </c>
      <c r="E22" s="36"/>
      <c r="F22" s="25" t="s">
        <v>53</v>
      </c>
      <c r="G22" s="11" t="str">
        <f>IF(Computer!H22="YES","TAKEN",IF(Computer!H11="YES","Eligible","Not Eligible"))</f>
        <v>Not Eligible</v>
      </c>
      <c r="H22" s="58" t="s">
        <v>70</v>
      </c>
      <c r="I22" s="185"/>
      <c r="J22" s="43" t="s">
        <v>62</v>
      </c>
      <c r="L22" s="45" t="s">
        <v>1</v>
      </c>
      <c r="M22" s="99"/>
      <c r="N22" s="99"/>
      <c r="O22" s="100"/>
      <c r="P22" s="104"/>
      <c r="Q22" s="105"/>
      <c r="R22" s="99"/>
    </row>
    <row r="23" spans="1:24" ht="18" customHeight="1" x14ac:dyDescent="0.25">
      <c r="A23" s="44"/>
      <c r="B23" s="5" t="s">
        <v>59</v>
      </c>
      <c r="C23" s="5" t="s">
        <v>58</v>
      </c>
      <c r="D23" s="5" t="s">
        <v>61</v>
      </c>
      <c r="E23" s="54"/>
      <c r="F23" s="152" t="s">
        <v>52</v>
      </c>
      <c r="G23" s="184" t="str">
        <f>IF(Computer!H23="YES","TAKEN",IF(Computer!H20="YES","Eligible","Not Eligible"))</f>
        <v>Not Eligible</v>
      </c>
      <c r="H23" s="139" t="s">
        <v>71</v>
      </c>
      <c r="I23" s="185"/>
      <c r="J23" s="195" t="s">
        <v>62</v>
      </c>
      <c r="L23" s="45" t="s">
        <v>1</v>
      </c>
      <c r="M23" s="99"/>
      <c r="N23" s="99"/>
      <c r="O23" s="100"/>
      <c r="P23" s="104"/>
      <c r="Q23" s="99"/>
      <c r="R23" s="99"/>
    </row>
    <row r="24" spans="1:24" ht="27" customHeight="1" x14ac:dyDescent="0.25">
      <c r="A24" s="143" t="s">
        <v>43</v>
      </c>
      <c r="B24" s="25" t="s">
        <v>50</v>
      </c>
      <c r="C24" s="11" t="str">
        <f>IF(Computer!D24="YES","TAKEN",IF(Computer!D30="YES","Eligible","Not Eligible"))</f>
        <v>Not Eligible</v>
      </c>
      <c r="D24" s="74" t="s">
        <v>99</v>
      </c>
      <c r="E24" s="55" t="s">
        <v>62</v>
      </c>
      <c r="F24" s="153"/>
      <c r="G24" s="184"/>
      <c r="H24" s="140"/>
      <c r="I24" s="185"/>
      <c r="J24" s="195"/>
      <c r="L24" s="45" t="s">
        <v>1</v>
      </c>
      <c r="M24" s="99"/>
      <c r="N24" s="99"/>
      <c r="O24" s="100"/>
      <c r="P24" s="104"/>
      <c r="Q24" s="99"/>
      <c r="R24" s="99"/>
    </row>
    <row r="25" spans="1:24" ht="29.25" customHeight="1" x14ac:dyDescent="0.25">
      <c r="A25" s="143"/>
      <c r="B25" s="25" t="s">
        <v>50</v>
      </c>
      <c r="C25" s="11" t="str">
        <f>IF(Computer!D25="YES","TAKEN",IF(Computer!D24="YES","Eligible","Not Eligible"))</f>
        <v>Not Eligible</v>
      </c>
      <c r="D25" s="75" t="s">
        <v>44</v>
      </c>
      <c r="E25" s="40" t="s">
        <v>62</v>
      </c>
      <c r="F25" s="25" t="s">
        <v>52</v>
      </c>
      <c r="G25" s="11" t="str">
        <f>IF(Computer!H25="YES","TAKEN",IF(Computer!H22="YES","Eligible","Not Eligible"))</f>
        <v>Not Eligible</v>
      </c>
      <c r="H25" s="62" t="s">
        <v>74</v>
      </c>
      <c r="I25" s="185"/>
      <c r="J25" s="43" t="s">
        <v>62</v>
      </c>
      <c r="L25" s="45" t="s">
        <v>1</v>
      </c>
      <c r="M25" s="99"/>
      <c r="N25" s="99"/>
      <c r="O25" s="100"/>
      <c r="P25" s="104"/>
      <c r="Q25" s="105"/>
      <c r="R25" s="99"/>
    </row>
    <row r="26" spans="1:24" ht="29.25" customHeight="1" x14ac:dyDescent="0.25">
      <c r="A26" s="187" t="str">
        <f>Computer!A26</f>
        <v xml:space="preserve">Technical Electives can be chosen from:
CMPS 280 Algorithm Design &amp; Implementation II
CMPS 294 Internet Programming
CMPS 329 Computer Networking and Security
ET 322 Programmable Logic Controllers
ET 341 Electromagentics
ET 365 Power Electronics
ET 400 Internship
ET 421 Industrial Electrical Machinery and Controls
ET 422 Mechatronics Systems
ET 431 Power Transmission and Distribution
ET 488 Robotics and Automation </v>
      </c>
      <c r="B26" s="188"/>
      <c r="C26" s="188"/>
      <c r="D26" s="189"/>
      <c r="E26" s="37"/>
      <c r="F26" s="25" t="s">
        <v>53</v>
      </c>
      <c r="G26" s="11" t="str">
        <f>IF(Computer!H26="YES","TAKEN",IF(Computer!H17="YES","Eligible","Not Eligible"))</f>
        <v>Not Eligible</v>
      </c>
      <c r="H26" s="61" t="s">
        <v>72</v>
      </c>
      <c r="I26" s="185"/>
      <c r="J26" s="43" t="s">
        <v>62</v>
      </c>
      <c r="L26" s="45" t="s">
        <v>1</v>
      </c>
      <c r="M26" s="99"/>
      <c r="N26" s="99"/>
      <c r="O26" s="100"/>
      <c r="P26" s="104"/>
      <c r="Q26" s="99"/>
      <c r="R26" s="99"/>
    </row>
    <row r="27" spans="1:24" ht="24.95" customHeight="1" thickBot="1" x14ac:dyDescent="0.3">
      <c r="A27" s="190"/>
      <c r="B27" s="191"/>
      <c r="C27" s="191"/>
      <c r="D27" s="192"/>
      <c r="E27" s="38"/>
      <c r="F27" s="25" t="s">
        <v>51</v>
      </c>
      <c r="G27" s="11" t="str">
        <f>IF(Computer!H27="YES","TAKEN",IF(AND(Computer!H10="YES",Computer!H17="YES"),"Eligible","Not Eligible"))</f>
        <v>Not Eligible</v>
      </c>
      <c r="H27" s="89" t="s">
        <v>73</v>
      </c>
      <c r="I27" s="185"/>
      <c r="J27" s="43" t="s">
        <v>62</v>
      </c>
      <c r="M27" s="99"/>
      <c r="N27" s="99"/>
      <c r="O27" s="102">
        <f>SUM(O17:O26)</f>
        <v>0</v>
      </c>
      <c r="P27" s="180" t="s">
        <v>67</v>
      </c>
      <c r="Q27" s="181"/>
      <c r="R27" s="101"/>
    </row>
    <row r="28" spans="1:24" ht="89.45" customHeight="1" thickTop="1" x14ac:dyDescent="0.25">
      <c r="A28" s="190"/>
      <c r="B28" s="191"/>
      <c r="C28" s="191"/>
      <c r="D28" s="192"/>
      <c r="E28" s="38"/>
      <c r="F28" s="92" t="s">
        <v>51</v>
      </c>
      <c r="G28" s="11" t="str">
        <f>IF(Computer!H28="YES","TAKEN",IF(OR(Computer!P15="Junior",Computer!P15="Senior"),"Eligible","Not Eligible"))</f>
        <v>Not Eligible</v>
      </c>
      <c r="H28" s="63" t="s">
        <v>45</v>
      </c>
      <c r="I28" s="193" t="s">
        <v>46</v>
      </c>
      <c r="J28" s="193"/>
    </row>
    <row r="29" spans="1:24" ht="27" customHeight="1" x14ac:dyDescent="0.25">
      <c r="A29" s="22"/>
      <c r="B29" s="28" t="s">
        <v>50</v>
      </c>
      <c r="C29" s="11" t="str">
        <f>IF(Computer!D29="YES","TAKEN","Eligible")</f>
        <v>Eligible</v>
      </c>
      <c r="D29" s="20" t="s">
        <v>54</v>
      </c>
      <c r="E29" s="30"/>
      <c r="F29" s="25" t="s">
        <v>51</v>
      </c>
      <c r="G29" s="11" t="str">
        <f>IF(Computer!H29="YES","TAKEN",IF(OR(Computer!P15="Junior",Computer!P15="Senior"),"Eligible","Not Eligible"))</f>
        <v>Not Eligible</v>
      </c>
      <c r="H29" s="58" t="s">
        <v>45</v>
      </c>
      <c r="I29" s="193"/>
      <c r="J29" s="193"/>
      <c r="Q29" s="196" t="s">
        <v>83</v>
      </c>
      <c r="R29" s="196"/>
      <c r="S29" s="196"/>
      <c r="T29" s="197"/>
      <c r="U29" s="197"/>
      <c r="V29" s="197"/>
      <c r="W29" s="164"/>
      <c r="X29" s="164"/>
    </row>
    <row r="30" spans="1:24" ht="43.5" customHeight="1" thickBot="1" x14ac:dyDescent="0.3">
      <c r="A30" s="23"/>
      <c r="B30" s="28" t="s">
        <v>50</v>
      </c>
      <c r="C30" s="11" t="str">
        <f>IF(Computer!D30="YES","TAKEN",IF(Computer!D29="YES","Eligible","Not Eligible"))</f>
        <v>Not Eligible</v>
      </c>
      <c r="D30" s="21" t="s">
        <v>48</v>
      </c>
      <c r="E30" s="31"/>
      <c r="F30" s="93" t="s">
        <v>51</v>
      </c>
      <c r="G30" s="11" t="str">
        <f>IF(Computer!H30="YES","TAKEN",IF(OR(Computer!P15="Junior",Computer!P15="Senior"),"Eligible","Not Eligible"))</f>
        <v>Not Eligible</v>
      </c>
      <c r="H30" s="64" t="s">
        <v>45</v>
      </c>
      <c r="I30" s="194"/>
      <c r="J30" s="194"/>
      <c r="Q30" s="51"/>
      <c r="R30" s="51"/>
      <c r="S30" s="51"/>
      <c r="T30" s="118" t="s">
        <v>84</v>
      </c>
      <c r="U30" s="118"/>
      <c r="V30" s="118"/>
      <c r="W30" s="118" t="s">
        <v>85</v>
      </c>
      <c r="X30" s="118"/>
    </row>
    <row r="31" spans="1:24" ht="15" customHeight="1" x14ac:dyDescent="0.25">
      <c r="A31" s="142">
        <v>44334</v>
      </c>
      <c r="B31" s="142"/>
      <c r="C31" s="142"/>
      <c r="D31" s="142"/>
      <c r="E31" s="39"/>
      <c r="F31" s="141" t="s">
        <v>47</v>
      </c>
      <c r="G31" s="141"/>
      <c r="H31" s="141"/>
      <c r="I31" s="141"/>
      <c r="J31" s="18"/>
    </row>
    <row r="32" spans="1:24" ht="15.75" thickBot="1" x14ac:dyDescent="0.3">
      <c r="A32" s="186"/>
      <c r="B32" s="186"/>
      <c r="C32" s="186"/>
      <c r="D32" s="186"/>
      <c r="F32" s="183"/>
      <c r="G32" s="183"/>
      <c r="H32" s="183"/>
      <c r="I32" s="183"/>
      <c r="J32" s="16"/>
      <c r="O32" s="166" t="s">
        <v>86</v>
      </c>
      <c r="P32" s="166"/>
      <c r="Q32" s="166"/>
    </row>
    <row r="33" spans="1:21" ht="30.75" customHeight="1" thickBot="1" x14ac:dyDescent="0.3">
      <c r="A33" s="130" t="s">
        <v>64</v>
      </c>
      <c r="B33" s="130"/>
      <c r="C33" s="130"/>
      <c r="D33" s="130"/>
      <c r="E33" s="16"/>
      <c r="G33" s="115"/>
      <c r="H33" s="116" t="s">
        <v>95</v>
      </c>
      <c r="I33" s="10"/>
      <c r="J33" s="16"/>
      <c r="L33" s="165"/>
      <c r="M33" s="165"/>
      <c r="N33" s="165"/>
      <c r="O33" s="165"/>
      <c r="P33" s="165"/>
      <c r="Q33" s="165"/>
      <c r="R33" s="165"/>
      <c r="S33" s="165"/>
      <c r="T33" s="165"/>
      <c r="U33" s="165"/>
    </row>
    <row r="34" spans="1:21" ht="33" customHeight="1" thickTop="1" thickBot="1" x14ac:dyDescent="0.3">
      <c r="A34" s="130"/>
      <c r="B34" s="130"/>
      <c r="C34" s="130"/>
      <c r="D34" s="130"/>
      <c r="E34" s="19"/>
      <c r="F34" s="14"/>
      <c r="G34" s="115"/>
      <c r="H34" s="116" t="s">
        <v>95</v>
      </c>
      <c r="I34" s="10"/>
      <c r="J34" s="16"/>
      <c r="L34" s="165"/>
      <c r="M34" s="165"/>
      <c r="N34" s="165"/>
      <c r="O34" s="165"/>
      <c r="P34" s="165"/>
      <c r="Q34" s="165"/>
      <c r="R34" s="165"/>
      <c r="S34" s="165"/>
      <c r="T34" s="165"/>
      <c r="U34" s="165"/>
    </row>
    <row r="35" spans="1:21" ht="30.75" customHeight="1" thickTop="1" thickBot="1" x14ac:dyDescent="0.3">
      <c r="A35" s="130"/>
      <c r="B35" s="130"/>
      <c r="C35" s="130"/>
      <c r="D35" s="130"/>
      <c r="E35" s="19"/>
      <c r="F35" s="14"/>
      <c r="G35" s="117"/>
      <c r="H35" s="116" t="s">
        <v>95</v>
      </c>
      <c r="I35" s="10"/>
      <c r="J35" s="16"/>
      <c r="L35" s="165"/>
      <c r="M35" s="165"/>
      <c r="N35" s="165"/>
      <c r="O35" s="165"/>
      <c r="P35" s="165"/>
      <c r="Q35" s="165"/>
      <c r="R35" s="165"/>
      <c r="S35" s="165"/>
      <c r="T35" s="165"/>
      <c r="U35" s="165"/>
    </row>
    <row r="36" spans="1:21" ht="24.95" customHeight="1" thickTop="1" x14ac:dyDescent="0.25">
      <c r="B36" s="16"/>
      <c r="C36" s="16"/>
      <c r="D36" s="78"/>
      <c r="E36" s="17"/>
      <c r="F36" s="15"/>
      <c r="G36" s="18"/>
      <c r="H36" s="67"/>
      <c r="I36" s="10"/>
      <c r="J36" s="16"/>
    </row>
    <row r="37" spans="1:21" ht="24.95" customHeight="1" x14ac:dyDescent="0.25">
      <c r="D37" s="77"/>
      <c r="E37" s="19"/>
      <c r="F37" s="14"/>
      <c r="G37" s="19"/>
      <c r="H37" s="68"/>
      <c r="O37" s="166" t="s">
        <v>94</v>
      </c>
      <c r="P37" s="166"/>
      <c r="Q37" s="166"/>
    </row>
    <row r="38" spans="1:21" ht="30" customHeight="1" x14ac:dyDescent="0.25">
      <c r="D38" s="77"/>
      <c r="E38" s="19"/>
      <c r="F38" s="14"/>
      <c r="G38" s="19"/>
      <c r="H38" s="68"/>
      <c r="L38" s="165"/>
      <c r="M38" s="165"/>
      <c r="N38" s="165"/>
      <c r="O38" s="165"/>
      <c r="P38" s="165"/>
      <c r="Q38" s="165"/>
      <c r="R38" s="165"/>
      <c r="S38" s="165"/>
      <c r="T38" s="165"/>
      <c r="U38" s="165"/>
    </row>
    <row r="39" spans="1:21" ht="30" customHeight="1" x14ac:dyDescent="0.25">
      <c r="L39" s="165"/>
      <c r="M39" s="165"/>
      <c r="N39" s="165"/>
      <c r="O39" s="165"/>
      <c r="P39" s="165"/>
      <c r="Q39" s="165"/>
      <c r="R39" s="165"/>
      <c r="S39" s="165"/>
      <c r="T39" s="165"/>
      <c r="U39" s="165"/>
    </row>
    <row r="40" spans="1:21" ht="30" customHeight="1" x14ac:dyDescent="0.25">
      <c r="L40" s="165"/>
      <c r="M40" s="165"/>
      <c r="N40" s="165"/>
      <c r="O40" s="165"/>
      <c r="P40" s="165"/>
      <c r="Q40" s="165"/>
      <c r="R40" s="165"/>
      <c r="S40" s="165"/>
      <c r="T40" s="165"/>
      <c r="U40" s="165"/>
    </row>
    <row r="41" spans="1:21" ht="30" customHeight="1" x14ac:dyDescent="0.25"/>
    <row r="42" spans="1:21" ht="30" customHeight="1" x14ac:dyDescent="0.25"/>
    <row r="43" spans="1:21" ht="30" customHeight="1" x14ac:dyDescent="0.25"/>
    <row r="44" spans="1:21" ht="30" customHeight="1" x14ac:dyDescent="0.25"/>
    <row r="45" spans="1:21" ht="30" customHeight="1" x14ac:dyDescent="0.25"/>
    <row r="46" spans="1:21" ht="30" customHeight="1" x14ac:dyDescent="0.25"/>
    <row r="47" spans="1:21" ht="30" customHeight="1" x14ac:dyDescent="0.25"/>
  </sheetData>
  <sheetProtection algorithmName="SHA-512" hashValue="5wItqknJSBsOj+3AUV2GEIoiVvADxTzgFUQ1zuP3rVM1mgBFc5ys3t1bB0nseTp75fzCCe3B+AxKw0rmwkavJA==" saltValue="cSNkbXU6BkLIjuv3c2jSNQ==" spinCount="100000" sheet="1" objects="1" scenarios="1"/>
  <mergeCells count="37">
    <mergeCell ref="J28:J30"/>
    <mergeCell ref="I28:I30"/>
    <mergeCell ref="J23:J24"/>
    <mergeCell ref="Q29:S29"/>
    <mergeCell ref="T29:V29"/>
    <mergeCell ref="A33:D35"/>
    <mergeCell ref="F32:I32"/>
    <mergeCell ref="F31:I31"/>
    <mergeCell ref="F23:F24"/>
    <mergeCell ref="G23:G24"/>
    <mergeCell ref="H23:H24"/>
    <mergeCell ref="I17:I27"/>
    <mergeCell ref="A31:D31"/>
    <mergeCell ref="A32:D32"/>
    <mergeCell ref="A24:A25"/>
    <mergeCell ref="A17:A22"/>
    <mergeCell ref="A26:D28"/>
    <mergeCell ref="P27:Q27"/>
    <mergeCell ref="N4:O5"/>
    <mergeCell ref="A2:I2"/>
    <mergeCell ref="A10:A16"/>
    <mergeCell ref="A1:I1"/>
    <mergeCell ref="A3:I3"/>
    <mergeCell ref="A6:A9"/>
    <mergeCell ref="I6:I16"/>
    <mergeCell ref="C4:D4"/>
    <mergeCell ref="G4:H4"/>
    <mergeCell ref="M11:T11"/>
    <mergeCell ref="M7:R9"/>
    <mergeCell ref="M13:R14"/>
    <mergeCell ref="M15:O15"/>
    <mergeCell ref="P15:R15"/>
    <mergeCell ref="W29:X29"/>
    <mergeCell ref="L33:U35"/>
    <mergeCell ref="L38:U40"/>
    <mergeCell ref="O37:Q37"/>
    <mergeCell ref="O32:Q32"/>
  </mergeCells>
  <conditionalFormatting sqref="G25:G27 G23 G30 G10:G12">
    <cfRule type="containsText" dxfId="63" priority="65" operator="containsText" text="TAKEN">
      <formula>NOT(ISERROR(SEARCH("TAKEN",G10)))</formula>
    </cfRule>
    <cfRule type="containsText" dxfId="62" priority="66" operator="containsText" text="NOT YET">
      <formula>NOT(ISERROR(SEARCH("NOT YET",G10)))</formula>
    </cfRule>
    <cfRule type="containsText" dxfId="61" priority="67" operator="containsText" text="POSSIBLE">
      <formula>NOT(ISERROR(SEARCH("POSSIBLE",G10)))</formula>
    </cfRule>
  </conditionalFormatting>
  <conditionalFormatting sqref="G6:G23 G25:G30">
    <cfRule type="containsText" dxfId="60" priority="62" operator="containsText" text="TAKEN">
      <formula>NOT(ISERROR(SEARCH("TAKEN",G6)))</formula>
    </cfRule>
    <cfRule type="containsText" dxfId="59" priority="63" operator="containsText" text="Not Eligible">
      <formula>NOT(ISERROR(SEARCH("Not Eligible",G6)))</formula>
    </cfRule>
    <cfRule type="containsText" dxfId="58" priority="64" operator="containsText" text="Eligible">
      <formula>NOT(ISERROR(SEARCH("Eligible",G6)))</formula>
    </cfRule>
  </conditionalFormatting>
  <conditionalFormatting sqref="G13:G22">
    <cfRule type="containsText" dxfId="57" priority="59" operator="containsText" text="TAKEN">
      <formula>NOT(ISERROR(SEARCH("TAKEN",G13)))</formula>
    </cfRule>
    <cfRule type="containsText" dxfId="56" priority="60" operator="containsText" text="NOT YET">
      <formula>NOT(ISERROR(SEARCH("NOT YET",G13)))</formula>
    </cfRule>
    <cfRule type="containsText" dxfId="55" priority="61" operator="containsText" text="POSSIBLE">
      <formula>NOT(ISERROR(SEARCH("POSSIBLE",G13)))</formula>
    </cfRule>
  </conditionalFormatting>
  <conditionalFormatting sqref="F32">
    <cfRule type="containsText" dxfId="54" priority="54" operator="containsText" text="NO">
      <formula>NOT(ISERROR(SEARCH("NO",F32)))</formula>
    </cfRule>
    <cfRule type="containsText" dxfId="53" priority="55" operator="containsText" text="YES">
      <formula>NOT(ISERROR(SEARCH("YES",F32)))</formula>
    </cfRule>
  </conditionalFormatting>
  <conditionalFormatting sqref="G28">
    <cfRule type="containsText" dxfId="52" priority="51" operator="containsText" text="TAKEN">
      <formula>NOT(ISERROR(SEARCH("TAKEN",G28)))</formula>
    </cfRule>
    <cfRule type="containsText" dxfId="51" priority="52" operator="containsText" text="NOT YET">
      <formula>NOT(ISERROR(SEARCH("NOT YET",G28)))</formula>
    </cfRule>
    <cfRule type="containsText" dxfId="50" priority="53" operator="containsText" text="POSSIBLE">
      <formula>NOT(ISERROR(SEARCH("POSSIBLE",G28)))</formula>
    </cfRule>
  </conditionalFormatting>
  <conditionalFormatting sqref="G29">
    <cfRule type="containsText" dxfId="49" priority="48" operator="containsText" text="TAKEN">
      <formula>NOT(ISERROR(SEARCH("TAKEN",G29)))</formula>
    </cfRule>
    <cfRule type="containsText" dxfId="48" priority="49" operator="containsText" text="NOT YET">
      <formula>NOT(ISERROR(SEARCH("NOT YET",G29)))</formula>
    </cfRule>
    <cfRule type="containsText" dxfId="47" priority="50" operator="containsText" text="POSSIBLE">
      <formula>NOT(ISERROR(SEARCH("POSSIBLE",G29)))</formula>
    </cfRule>
  </conditionalFormatting>
  <conditionalFormatting sqref="G8">
    <cfRule type="containsText" dxfId="46" priority="45" operator="containsText" text="TAKEN">
      <formula>NOT(ISERROR(SEARCH("TAKEN",G8)))</formula>
    </cfRule>
    <cfRule type="containsText" dxfId="45" priority="46" operator="containsText" text="NOT YET">
      <formula>NOT(ISERROR(SEARCH("NOT YET",G8)))</formula>
    </cfRule>
    <cfRule type="containsText" dxfId="44" priority="47" operator="containsText" text="POSSIBLE">
      <formula>NOT(ISERROR(SEARCH("POSSIBLE",G8)))</formula>
    </cfRule>
  </conditionalFormatting>
  <conditionalFormatting sqref="G9">
    <cfRule type="containsText" dxfId="43" priority="42" operator="containsText" text="TAKEN">
      <formula>NOT(ISERROR(SEARCH("TAKEN",G9)))</formula>
    </cfRule>
    <cfRule type="containsText" dxfId="42" priority="43" operator="containsText" text="Not Eligible">
      <formula>NOT(ISERROR(SEARCH("Not Eligible",G9)))</formula>
    </cfRule>
    <cfRule type="containsText" dxfId="41" priority="44" operator="containsText" text="Eligible">
      <formula>NOT(ISERROR(SEARCH("Eligible",G9)))</formula>
    </cfRule>
  </conditionalFormatting>
  <conditionalFormatting sqref="G7">
    <cfRule type="containsText" dxfId="40" priority="39" operator="containsText" text="TAKEN">
      <formula>NOT(ISERROR(SEARCH("TAKEN",G7)))</formula>
    </cfRule>
    <cfRule type="containsText" dxfId="39" priority="40" operator="containsText" text="Not Eligible">
      <formula>NOT(ISERROR(SEARCH("Not Eligible",G7)))</formula>
    </cfRule>
    <cfRule type="containsText" dxfId="38" priority="41" operator="containsText" text="Eligible">
      <formula>NOT(ISERROR(SEARCH("Eligible",G7)))</formula>
    </cfRule>
  </conditionalFormatting>
  <conditionalFormatting sqref="C6:C10 C17:C22">
    <cfRule type="containsText" dxfId="37" priority="36" operator="containsText" text="TAKEN">
      <formula>NOT(ISERROR(SEARCH("TAKEN",C6)))</formula>
    </cfRule>
    <cfRule type="containsText" dxfId="36" priority="37" operator="containsText" text="Not Eligible">
      <formula>NOT(ISERROR(SEARCH("Not Eligible",C6)))</formula>
    </cfRule>
    <cfRule type="containsText" dxfId="35" priority="38" operator="containsText" text="Eligible">
      <formula>NOT(ISERROR(SEARCH("Eligible",C6)))</formula>
    </cfRule>
  </conditionalFormatting>
  <conditionalFormatting sqref="C24:C25">
    <cfRule type="containsText" dxfId="34" priority="33" operator="containsText" text="TAKEN">
      <formula>NOT(ISERROR(SEARCH("TAKEN",C24)))</formula>
    </cfRule>
    <cfRule type="containsText" dxfId="33" priority="34" operator="containsText" text="Not Eligible">
      <formula>NOT(ISERROR(SEARCH("Not Eligible",C24)))</formula>
    </cfRule>
    <cfRule type="containsText" dxfId="32" priority="35" operator="containsText" text="Eligible">
      <formula>NOT(ISERROR(SEARCH("Eligible",C24)))</formula>
    </cfRule>
  </conditionalFormatting>
  <conditionalFormatting sqref="C29:C30">
    <cfRule type="containsText" dxfId="31" priority="30" operator="containsText" text="TAKEN">
      <formula>NOT(ISERROR(SEARCH("TAKEN",C29)))</formula>
    </cfRule>
    <cfRule type="containsText" dxfId="30" priority="31" operator="containsText" text="Not Eligible">
      <formula>NOT(ISERROR(SEARCH("Not Eligible",C29)))</formula>
    </cfRule>
    <cfRule type="containsText" dxfId="29" priority="32" operator="containsText" text="Eligible">
      <formula>NOT(ISERROR(SEARCH("Eligible",C29)))</formula>
    </cfRule>
  </conditionalFormatting>
  <conditionalFormatting sqref="C29:C30">
    <cfRule type="containsText" dxfId="28" priority="27" operator="containsText" text="TAKEN">
      <formula>NOT(ISERROR(SEARCH("TAKEN",C29)))</formula>
    </cfRule>
    <cfRule type="containsText" dxfId="27" priority="28" operator="containsText" text="Not Eligible">
      <formula>NOT(ISERROR(SEARCH("Not Eligible",C29)))</formula>
    </cfRule>
    <cfRule type="containsText" dxfId="26" priority="29" operator="containsText" text="Eligible">
      <formula>NOT(ISERROR(SEARCH("Eligible",C29)))</formula>
    </cfRule>
  </conditionalFormatting>
  <conditionalFormatting sqref="C11:C16">
    <cfRule type="containsText" dxfId="25" priority="24" operator="containsText" text="TAKEN">
      <formula>NOT(ISERROR(SEARCH("TAKEN",C11)))</formula>
    </cfRule>
    <cfRule type="containsText" dxfId="24" priority="25" operator="containsText" text="NOT YET">
      <formula>NOT(ISERROR(SEARCH("NOT YET",C11)))</formula>
    </cfRule>
    <cfRule type="containsText" dxfId="23" priority="26" operator="containsText" text="POSSIBLE">
      <formula>NOT(ISERROR(SEARCH("POSSIBLE",C11)))</formula>
    </cfRule>
  </conditionalFormatting>
  <conditionalFormatting sqref="C11:C16">
    <cfRule type="containsText" dxfId="22" priority="21" operator="containsText" text="TAKEN">
      <formula>NOT(ISERROR(SEARCH("TAKEN",C11)))</formula>
    </cfRule>
    <cfRule type="containsText" dxfId="21" priority="22" operator="containsText" text="Not Eligible">
      <formula>NOT(ISERROR(SEARCH("Not Eligible",C11)))</formula>
    </cfRule>
    <cfRule type="containsText" dxfId="20" priority="23" operator="containsText" text="Eligible">
      <formula>NOT(ISERROR(SEARCH("Eligible",C11)))</formula>
    </cfRule>
  </conditionalFormatting>
  <conditionalFormatting sqref="L17">
    <cfRule type="containsText" dxfId="19" priority="19" operator="containsText" text="NO">
      <formula>NOT(ISERROR(SEARCH("NO",L17)))</formula>
    </cfRule>
    <cfRule type="containsText" dxfId="18" priority="20" operator="containsText" text="YES">
      <formula>NOT(ISERROR(SEARCH("YES",L17)))</formula>
    </cfRule>
  </conditionalFormatting>
  <conditionalFormatting sqref="L18">
    <cfRule type="containsText" dxfId="17" priority="17" operator="containsText" text="NO">
      <formula>NOT(ISERROR(SEARCH("NO",L18)))</formula>
    </cfRule>
    <cfRule type="containsText" dxfId="16" priority="18" operator="containsText" text="YES">
      <formula>NOT(ISERROR(SEARCH("YES",L18)))</formula>
    </cfRule>
  </conditionalFormatting>
  <conditionalFormatting sqref="L19">
    <cfRule type="containsText" dxfId="15" priority="15" operator="containsText" text="NO">
      <formula>NOT(ISERROR(SEARCH("NO",L19)))</formula>
    </cfRule>
    <cfRule type="containsText" dxfId="14" priority="16" operator="containsText" text="YES">
      <formula>NOT(ISERROR(SEARCH("YES",L19)))</formula>
    </cfRule>
  </conditionalFormatting>
  <conditionalFormatting sqref="L20">
    <cfRule type="containsText" dxfId="13" priority="13" operator="containsText" text="NO">
      <formula>NOT(ISERROR(SEARCH("NO",L20)))</formula>
    </cfRule>
    <cfRule type="containsText" dxfId="12" priority="14" operator="containsText" text="YES">
      <formula>NOT(ISERROR(SEARCH("YES",L20)))</formula>
    </cfRule>
  </conditionalFormatting>
  <conditionalFormatting sqref="L21">
    <cfRule type="containsText" dxfId="11" priority="11" operator="containsText" text="NO">
      <formula>NOT(ISERROR(SEARCH("NO",L21)))</formula>
    </cfRule>
    <cfRule type="containsText" dxfId="10" priority="12" operator="containsText" text="YES">
      <formula>NOT(ISERROR(SEARCH("YES",L21)))</formula>
    </cfRule>
  </conditionalFormatting>
  <conditionalFormatting sqref="L22">
    <cfRule type="containsText" dxfId="9" priority="9" operator="containsText" text="NO">
      <formula>NOT(ISERROR(SEARCH("NO",L22)))</formula>
    </cfRule>
    <cfRule type="containsText" dxfId="8" priority="10" operator="containsText" text="YES">
      <formula>NOT(ISERROR(SEARCH("YES",L22)))</formula>
    </cfRule>
  </conditionalFormatting>
  <conditionalFormatting sqref="L23">
    <cfRule type="containsText" dxfId="7" priority="7" operator="containsText" text="NO">
      <formula>NOT(ISERROR(SEARCH("NO",L23)))</formula>
    </cfRule>
    <cfRule type="containsText" dxfId="6" priority="8" operator="containsText" text="YES">
      <formula>NOT(ISERROR(SEARCH("YES",L23)))</formula>
    </cfRule>
  </conditionalFormatting>
  <conditionalFormatting sqref="L24">
    <cfRule type="containsText" dxfId="5" priority="5" operator="containsText" text="NO">
      <formula>NOT(ISERROR(SEARCH("NO",L24)))</formula>
    </cfRule>
    <cfRule type="containsText" dxfId="4" priority="6" operator="containsText" text="YES">
      <formula>NOT(ISERROR(SEARCH("YES",L24)))</formula>
    </cfRule>
  </conditionalFormatting>
  <conditionalFormatting sqref="L25">
    <cfRule type="containsText" dxfId="3" priority="3" operator="containsText" text="NO">
      <formula>NOT(ISERROR(SEARCH("NO",L25)))</formula>
    </cfRule>
    <cfRule type="containsText" dxfId="2" priority="4" operator="containsText" text="YES">
      <formula>NOT(ISERROR(SEARCH("YES",L25)))</formula>
    </cfRule>
  </conditionalFormatting>
  <conditionalFormatting sqref="L26">
    <cfRule type="containsText" dxfId="1" priority="1" operator="containsText" text="NO">
      <formula>NOT(ISERROR(SEARCH("NO",L26)))</formula>
    </cfRule>
    <cfRule type="containsText" dxfId="0" priority="2" operator="containsText" text="YES">
      <formula>NOT(ISERROR(SEARCH("YES",L26)))</formula>
    </cfRule>
  </conditionalFormatting>
  <dataValidations disablePrompts="1" count="1">
    <dataValidation type="list" allowBlank="1" showInputMessage="1" showErrorMessage="1" sqref="F32">
      <formula1>#REF!</formula1>
    </dataValidation>
  </dataValidations>
  <hyperlinks>
    <hyperlink ref="N4:O5" r:id="rId1" display="FLOW CHART"/>
  </hyperlinks>
  <pageMargins left="0.2" right="0.2" top="0.25" bottom="0.25" header="0.3" footer="0.3"/>
  <pageSetup orientation="portrait" verticalDpi="200" r:id="rId2"/>
  <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Selections!$A$1:$A$2</xm:f>
          </x14:formula1>
          <xm:sqref>L17:L26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G20" sqref="G20"/>
    </sheetView>
  </sheetViews>
  <sheetFormatPr defaultRowHeight="15" x14ac:dyDescent="0.25"/>
  <cols>
    <col min="1" max="2" width="8.85546875" style="1"/>
  </cols>
  <sheetData>
    <row r="1" spans="1:4" x14ac:dyDescent="0.25">
      <c r="A1" s="3" t="s">
        <v>0</v>
      </c>
    </row>
    <row r="2" spans="1:4" x14ac:dyDescent="0.25">
      <c r="A2" s="2" t="s">
        <v>1</v>
      </c>
      <c r="B2" s="1" t="s">
        <v>87</v>
      </c>
      <c r="C2" s="1" t="s">
        <v>87</v>
      </c>
      <c r="D2" t="s">
        <v>2</v>
      </c>
    </row>
    <row r="3" spans="1:4" x14ac:dyDescent="0.25">
      <c r="B3" s="1" t="s">
        <v>88</v>
      </c>
      <c r="C3" s="1" t="s">
        <v>88</v>
      </c>
      <c r="D3" t="s">
        <v>3</v>
      </c>
    </row>
    <row r="4" spans="1:4" x14ac:dyDescent="0.25">
      <c r="B4" s="1" t="s">
        <v>89</v>
      </c>
      <c r="C4" s="1" t="s">
        <v>89</v>
      </c>
      <c r="D4" t="s">
        <v>4</v>
      </c>
    </row>
    <row r="5" spans="1:4" x14ac:dyDescent="0.25">
      <c r="B5" s="1" t="s">
        <v>90</v>
      </c>
      <c r="C5" s="1" t="s">
        <v>91</v>
      </c>
      <c r="D5" t="s">
        <v>5</v>
      </c>
    </row>
    <row r="6" spans="1:4" x14ac:dyDescent="0.25">
      <c r="B6" s="1" t="s">
        <v>91</v>
      </c>
      <c r="C6" s="1" t="s">
        <v>101</v>
      </c>
    </row>
    <row r="7" spans="1:4" x14ac:dyDescent="0.25">
      <c r="B7" s="1" t="s">
        <v>101</v>
      </c>
    </row>
  </sheetData>
  <sheetProtection algorithmName="SHA-512" hashValue="XUROyZRCTmwzZLcibHWiNsCr+2X42p+7nFEdJWt6CtvU2odYk/bVsr8QPdpmXMwcxFQztq5a32n5zF/2qb7v8g==" saltValue="bI9+B/mZLT430Jenpe+5gg==" spinCount="100000" sheet="1" formatCells="0" formatColumns="0" formatRows="0" insertColumns="0" insertRows="0" insertHyperlinks="0" deleteColumns="0" deleteRows="0" sort="0" autoFilter="0" pivotTables="0"/>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Computer</vt:lpstr>
      <vt:lpstr>Advising Sheet</vt:lpstr>
      <vt:lpstr>Selections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Mohammad Saadeh</cp:lastModifiedBy>
  <dcterms:created xsi:type="dcterms:W3CDTF">2020-04-07T02:33:17Z</dcterms:created>
  <dcterms:modified xsi:type="dcterms:W3CDTF">2022-03-07T20:43:08Z</dcterms:modified>
</cp:coreProperties>
</file>