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Controllers Office\TRAVEL\Forms\"/>
    </mc:Choice>
  </mc:AlternateContent>
  <bookViews>
    <workbookView xWindow="0" yWindow="0" windowWidth="19200" windowHeight="11460" tabRatio="682"/>
  </bookViews>
  <sheets>
    <sheet name="Expense Account" sheetId="1" r:id="rId1"/>
    <sheet name="Additional Mileage" sheetId="4" r:id="rId2"/>
    <sheet name="Admin" sheetId="2" state="hidden" r:id="rId3"/>
    <sheet name="Depts" sheetId="3" state="hidden" r:id="rId4"/>
  </sheets>
  <definedNames>
    <definedName name="AM_PM">Admin!$A$32:$A$34</definedName>
    <definedName name="Budget_Unit">Depts!$A:$B</definedName>
    <definedName name="MiscellaneousExpense">Admin!$A$13:$A$27</definedName>
    <definedName name="_xlnm.Print_Area" localSheetId="1">'Additional Mileage'!$A$1:$H$51</definedName>
    <definedName name="_xlnm.Print_Area" localSheetId="0">'Expense Account'!$A$1:$L$61</definedName>
  </definedNames>
  <calcPr calcId="162913"/>
</workbook>
</file>

<file path=xl/calcChain.xml><?xml version="1.0" encoding="utf-8"?>
<calcChain xmlns="http://schemas.openxmlformats.org/spreadsheetml/2006/main">
  <c r="E9" i="4" l="1"/>
  <c r="F8" i="4" l="1"/>
  <c r="H21" i="1" l="1"/>
  <c r="H22" i="1"/>
  <c r="H23" i="1"/>
  <c r="L45" i="1" l="1"/>
  <c r="I45" i="1"/>
  <c r="A44" i="1"/>
  <c r="A21" i="1"/>
  <c r="A22" i="1"/>
  <c r="A23" i="1"/>
  <c r="J23" i="1" s="1"/>
  <c r="H6" i="1"/>
  <c r="H5" i="1"/>
  <c r="J21" i="1" l="1"/>
  <c r="H45" i="1"/>
  <c r="G45" i="1"/>
  <c r="D50" i="1" s="1"/>
  <c r="A10" i="4" l="1"/>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K23" i="1" l="1"/>
  <c r="J22" i="1"/>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9" i="4"/>
  <c r="K21" i="1" l="1"/>
  <c r="G8" i="4"/>
  <c r="G10" i="4"/>
  <c r="G12"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K22" i="1"/>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G11" i="4" l="1"/>
  <c r="G9" i="4"/>
  <c r="E45" i="4"/>
  <c r="G13" i="4"/>
  <c r="D49" i="1" l="1"/>
  <c r="D3" i="4" l="1"/>
  <c r="B3" i="4"/>
  <c r="H10" i="4" l="1"/>
  <c r="H11" i="4"/>
  <c r="H12" i="4"/>
  <c r="H14" i="4"/>
  <c r="H9" i="4"/>
  <c r="H13" i="4"/>
  <c r="H39" i="4" l="1"/>
  <c r="H31" i="4"/>
  <c r="H41" i="4"/>
  <c r="H37" i="4"/>
  <c r="H33" i="4"/>
  <c r="H29" i="4"/>
  <c r="H32" i="4"/>
  <c r="H35" i="4"/>
  <c r="H27" i="4"/>
  <c r="H42" i="4"/>
  <c r="H38" i="4"/>
  <c r="H34" i="4"/>
  <c r="H30" i="4"/>
  <c r="H26" i="4"/>
  <c r="H24" i="4"/>
  <c r="H21" i="4"/>
  <c r="H17" i="4"/>
  <c r="H16" i="4"/>
  <c r="H40" i="4"/>
  <c r="H28" i="4"/>
  <c r="H23" i="4"/>
  <c r="H36" i="4"/>
  <c r="H15" i="4"/>
  <c r="H25" i="4"/>
  <c r="H20" i="4"/>
  <c r="H19" i="4"/>
  <c r="H22" i="4"/>
  <c r="H18" i="4"/>
  <c r="H24" i="1"/>
  <c r="H25" i="1" s="1"/>
  <c r="F45" i="4" l="1"/>
  <c r="H8" i="4"/>
  <c r="H44" i="4"/>
  <c r="H43" i="4"/>
  <c r="G45" i="4" l="1"/>
  <c r="H45" i="4" s="1"/>
  <c r="L24" i="1" s="1"/>
  <c r="J24" i="1"/>
  <c r="J25" i="1" s="1"/>
  <c r="K25" i="1" l="1"/>
  <c r="L25" i="1" s="1"/>
  <c r="K24" i="1"/>
  <c r="L21" i="1" l="1"/>
  <c r="L23" i="1" l="1"/>
  <c r="L22" i="1" l="1"/>
  <c r="D48" i="1" l="1"/>
  <c r="D54" i="1" l="1"/>
  <c r="D51" i="1"/>
</calcChain>
</file>

<file path=xl/sharedStrings.xml><?xml version="1.0" encoding="utf-8"?>
<sst xmlns="http://schemas.openxmlformats.org/spreadsheetml/2006/main" count="1195" uniqueCount="1105">
  <si>
    <t>EXPENSE ACCOUNT</t>
  </si>
  <si>
    <t>Date of Claim</t>
  </si>
  <si>
    <t>Certificate of Payee</t>
  </si>
  <si>
    <t>DATE</t>
  </si>
  <si>
    <t>ODOMETER READING</t>
  </si>
  <si>
    <t>DEPART</t>
  </si>
  <si>
    <t>ARRIVAL</t>
  </si>
  <si>
    <t>MILES TRAVELED</t>
  </si>
  <si>
    <t>ALLOWANCE ON MILEAGE BASIS</t>
  </si>
  <si>
    <t>TOTAL</t>
  </si>
  <si>
    <t>RATE PER MILE</t>
  </si>
  <si>
    <t>TOTALS</t>
  </si>
  <si>
    <r>
      <t xml:space="preserve">Schedule B </t>
    </r>
    <r>
      <rPr>
        <sz val="8"/>
        <rFont val="Arial"/>
        <family val="2"/>
      </rPr>
      <t>- EXPENSES INCURRED FOR STATE-OWNED AUTOMOBILES</t>
    </r>
  </si>
  <si>
    <t>Gasoline</t>
  </si>
  <si>
    <t>Oil *</t>
  </si>
  <si>
    <t>Storage</t>
  </si>
  <si>
    <t>ALL OTHER *</t>
  </si>
  <si>
    <t>DESCRIPTION</t>
  </si>
  <si>
    <t>COST</t>
  </si>
  <si>
    <r>
      <t>Schedule C</t>
    </r>
    <r>
      <rPr>
        <sz val="8"/>
        <rFont val="Arial"/>
        <family val="2"/>
      </rPr>
      <t xml:space="preserve"> - EXPENSES INCURRED FOR ALL OTHER TRAVEL</t>
    </r>
  </si>
  <si>
    <t>LODGING *</t>
  </si>
  <si>
    <t>MISCELLANEOUS *</t>
  </si>
  <si>
    <t>SUMMARY OF EXPENSES</t>
  </si>
  <si>
    <t>PERIOD OF TRAVEL</t>
  </si>
  <si>
    <t>Personally-owned automobile - Schedule A</t>
  </si>
  <si>
    <t>State-owned automobile - Schedule B</t>
  </si>
  <si>
    <t>Other travel expense - Schedule C</t>
  </si>
  <si>
    <t>Reimbursement is requested for travel and other expenses incurred in the discharge of official duty in the period:</t>
  </si>
  <si>
    <t>From</t>
  </si>
  <si>
    <t>To</t>
  </si>
  <si>
    <t>Certificate by Controller</t>
  </si>
  <si>
    <t>I certify that the charges set forth on this expense account have been examined by me; that the expenditure is authorized and does not exceed the department budget to which it is properly chargeable; and that, in my opinion, the amounts claimed are payable under travel regulations.</t>
  </si>
  <si>
    <t>TA No.</t>
  </si>
  <si>
    <t>SECTION</t>
  </si>
  <si>
    <t>UNIT</t>
  </si>
  <si>
    <t>EXP. CODE</t>
  </si>
  <si>
    <t>CHECK</t>
  </si>
  <si>
    <t>AMOUNT</t>
  </si>
  <si>
    <t>Total</t>
  </si>
  <si>
    <t>Travel Auth. No.    (TA #)</t>
  </si>
  <si>
    <t>The statement below must be completely filled in by the payee, prior to signature.  Be sure that receipts are attached as indicated.  Signatures required on all copies.  Mail to the Controller's Office -Box #10720</t>
  </si>
  <si>
    <t>I certify that this expense account is just and true in all respects; and that the distances shown were actually and necessarily traveled on the dates specified  on official business only; that the amounts charged for expenses were incurred on official business only, and have actually been paid by me for travel and other expenses; that no part of the account has been paid by the State; and that the full amount is justly due within travel regulation allowances.</t>
  </si>
  <si>
    <r>
      <t xml:space="preserve">Schedule A </t>
    </r>
    <r>
      <rPr>
        <sz val="8"/>
        <rFont val="Arial"/>
        <family val="2"/>
      </rPr>
      <t>- USE MADE OF PERSONALLY OWNED AUTOMOBILE ON STATE BUSINESS AND CHARGES FOR REIMBURSEMENT</t>
    </r>
  </si>
  <si>
    <r>
      <t xml:space="preserve">DESCRIPTION OF TRIPS AND DAILY LOCATION                                              </t>
    </r>
    <r>
      <rPr>
        <i/>
        <sz val="7"/>
        <rFont val="Arial"/>
        <family val="2"/>
      </rPr>
      <t>Itemize Expenses Daily</t>
    </r>
  </si>
  <si>
    <t xml:space="preserve">Southeastern Louisiana University                             SLU 10720                                                          Hammond, Louisiana  70402                                </t>
  </si>
  <si>
    <t>Mileage rate</t>
  </si>
  <si>
    <t>Dept Name</t>
  </si>
  <si>
    <t>BU#</t>
  </si>
  <si>
    <t>Name:</t>
  </si>
  <si>
    <t>Mailing address if not faculty/staff:</t>
  </si>
  <si>
    <t xml:space="preserve"> W#</t>
  </si>
  <si>
    <t>Position</t>
  </si>
  <si>
    <t>Payee's Signature</t>
  </si>
  <si>
    <t>*RECEIPTS MUST BE ATTACHED            **ATTACH LIST OF NAMES &amp; RECEIPTS WHEN EXPENSE ACCOUNT COVERS GROUP</t>
  </si>
  <si>
    <t>No.</t>
  </si>
  <si>
    <t>Types of expenses:</t>
  </si>
  <si>
    <t>Airfare</t>
  </si>
  <si>
    <t>Tips</t>
  </si>
  <si>
    <t>Tolls</t>
  </si>
  <si>
    <t>Parking</t>
  </si>
  <si>
    <t>MILES CLAIMED</t>
  </si>
  <si>
    <t>(if Odometer N/A)</t>
  </si>
  <si>
    <t>Shuttle/Cab</t>
  </si>
  <si>
    <t>Telephone</t>
  </si>
  <si>
    <t>Internet</t>
  </si>
  <si>
    <t>Registration</t>
  </si>
  <si>
    <t>Baggage</t>
  </si>
  <si>
    <t>Rental Vehicle</t>
  </si>
  <si>
    <t>Laundry</t>
  </si>
  <si>
    <t>Notary</t>
  </si>
  <si>
    <t>Other (See attachment)</t>
  </si>
  <si>
    <t>SLU Box #</t>
  </si>
  <si>
    <t>AM or PM:</t>
  </si>
  <si>
    <t>AM</t>
  </si>
  <si>
    <t>PM</t>
  </si>
  <si>
    <t>Select AM/PM</t>
  </si>
  <si>
    <t>Date</t>
  </si>
  <si>
    <t>Time</t>
  </si>
  <si>
    <t>Purpose of Trip:</t>
  </si>
  <si>
    <t>Southeastern does not have fleet vehicles</t>
  </si>
  <si>
    <t>Budget Unit</t>
  </si>
  <si>
    <t>BU Description</t>
  </si>
  <si>
    <t>President's Office</t>
  </si>
  <si>
    <t>Campus Activities/Wrkshps</t>
  </si>
  <si>
    <t>Internal Auditor</t>
  </si>
  <si>
    <t>EEO Office</t>
  </si>
  <si>
    <t>Athletic Department</t>
  </si>
  <si>
    <t>Athletic Assoc-Athletic Dir</t>
  </si>
  <si>
    <t>Academic Center-Athletics</t>
  </si>
  <si>
    <t>Athletic Event Management</t>
  </si>
  <si>
    <t>Athletic Facilities</t>
  </si>
  <si>
    <t>Athletics Marketing</t>
  </si>
  <si>
    <t>Athletics-Post Season Play</t>
  </si>
  <si>
    <t>Baseball</t>
  </si>
  <si>
    <t>Cheerleaders</t>
  </si>
  <si>
    <t>Football</t>
  </si>
  <si>
    <t>Football Event Management</t>
  </si>
  <si>
    <t>Gender Equity</t>
  </si>
  <si>
    <t>Golf</t>
  </si>
  <si>
    <t>Men's Basketball</t>
  </si>
  <si>
    <t>Sports Information</t>
  </si>
  <si>
    <t>Tennis</t>
  </si>
  <si>
    <t>Ticket Operations</t>
  </si>
  <si>
    <t>Track and Field</t>
  </si>
  <si>
    <t>Training Room</t>
  </si>
  <si>
    <t>Weight Room</t>
  </si>
  <si>
    <t>Women's Basketball</t>
  </si>
  <si>
    <t>Women's Soccer</t>
  </si>
  <si>
    <t>Women's Softball</t>
  </si>
  <si>
    <t>Women's Track/Field</t>
  </si>
  <si>
    <t>Women's Volleyball</t>
  </si>
  <si>
    <t>Suite/Club Sales</t>
  </si>
  <si>
    <t>Athletic Promotions</t>
  </si>
  <si>
    <t>Athletic Facility Improvements</t>
  </si>
  <si>
    <t>North Oak Park</t>
  </si>
  <si>
    <t>Student Support Fund</t>
  </si>
  <si>
    <t>Student Welfare Fund</t>
  </si>
  <si>
    <t>Exc Dir-Public/Govt Affairs</t>
  </si>
  <si>
    <t>SLU Women Empowered Conf</t>
  </si>
  <si>
    <t>VP Administration &amp; Finance</t>
  </si>
  <si>
    <t>Contingency-Academic Support</t>
  </si>
  <si>
    <t>Bldg Use Fee - General</t>
  </si>
  <si>
    <t>Housing-Bad Debt Expense</t>
  </si>
  <si>
    <t>Copyright &amp; Patents</t>
  </si>
  <si>
    <t>Contingency-Scholarships</t>
  </si>
  <si>
    <t>Contingency-Operations &amp; Maint</t>
  </si>
  <si>
    <t>Contingency-Institutional Supp</t>
  </si>
  <si>
    <t>Gender Equity Scholarships</t>
  </si>
  <si>
    <t>Health Center Bond Fees</t>
  </si>
  <si>
    <t>Contingency-Instruction</t>
  </si>
  <si>
    <t>Contingency-Library</t>
  </si>
  <si>
    <t>Member. in Organizations</t>
  </si>
  <si>
    <t>Motor Vehicle Reg.</t>
  </si>
  <si>
    <t>Pres Res-Repair &amp; Replace</t>
  </si>
  <si>
    <t>Contingency-Public Service</t>
  </si>
  <si>
    <t>Repair &amp; Replacement</t>
  </si>
  <si>
    <t>Contingency-Research</t>
  </si>
  <si>
    <t>Contingency-Student Services</t>
  </si>
  <si>
    <t>Student Technology Fee</t>
  </si>
  <si>
    <t>The Oaks-Repair &amp; Replacement</t>
  </si>
  <si>
    <t>The Village-Repair/Replacement</t>
  </si>
  <si>
    <t>Airport Property</t>
  </si>
  <si>
    <t>Surplus Funds-Student Housing</t>
  </si>
  <si>
    <t>Weight Room-Repair &amp; Replace</t>
  </si>
  <si>
    <t>Stadium Renovation-Rpr&amp;Rpl</t>
  </si>
  <si>
    <t>Student Rec Center-Rpr&amp;Rpl</t>
  </si>
  <si>
    <t>Contingency-Other</t>
  </si>
  <si>
    <t>Housing Equipment</t>
  </si>
  <si>
    <t>Parking Operations</t>
  </si>
  <si>
    <t>Hurricane Isaac Expenditures</t>
  </si>
  <si>
    <t>Building Use Fee - HB 671</t>
  </si>
  <si>
    <t>Student Union Bond Fees</t>
  </si>
  <si>
    <t>Dameron House Property</t>
  </si>
  <si>
    <t>2016 Flood</t>
  </si>
  <si>
    <t>FY2017 Flood</t>
  </si>
  <si>
    <t>LED Agreement-Computer Science</t>
  </si>
  <si>
    <t>DOA-OCD-CS Tuition Assistance</t>
  </si>
  <si>
    <t>Facilities Planning</t>
  </si>
  <si>
    <t>Clark Hall Renovations</t>
  </si>
  <si>
    <t>Sidewalk &amp; Upgrades</t>
  </si>
  <si>
    <t>Student Union Expansion</t>
  </si>
  <si>
    <t>Human Resource Office</t>
  </si>
  <si>
    <t>Physical Plant Material Mg</t>
  </si>
  <si>
    <t>Building Maintenance</t>
  </si>
  <si>
    <t>Custodial</t>
  </si>
  <si>
    <t>Sustainability</t>
  </si>
  <si>
    <t>Housing Maintenance</t>
  </si>
  <si>
    <t>Insurance Claims for PPS</t>
  </si>
  <si>
    <t>Landscape &amp; Grounds</t>
  </si>
  <si>
    <t>Mechanic Shop</t>
  </si>
  <si>
    <t>Physical Plant - Utilities</t>
  </si>
  <si>
    <t>Shop 12 - Carpenter</t>
  </si>
  <si>
    <t>Shop 14 - Key</t>
  </si>
  <si>
    <t>Shop 16 - Paint</t>
  </si>
  <si>
    <t>Shop 22 - Electric</t>
  </si>
  <si>
    <t>Shop 26 - Plumbing</t>
  </si>
  <si>
    <t>Shop 27 - Welding</t>
  </si>
  <si>
    <t>Energy Management Control</t>
  </si>
  <si>
    <t>Fire Alarms</t>
  </si>
  <si>
    <t>Shop 9 - HVAC</t>
  </si>
  <si>
    <t>TEC Chiller Repairs</t>
  </si>
  <si>
    <t>Utility Surcharge</t>
  </si>
  <si>
    <t>BU HB671-HVAC</t>
  </si>
  <si>
    <t>BU HB671-Building Maintenance</t>
  </si>
  <si>
    <t>Tree Removal &amp; Stump Grinding</t>
  </si>
  <si>
    <t>KHS Gym Floor Screen &amp; Recoat</t>
  </si>
  <si>
    <t>KHS Pool Surface/Clean Robot</t>
  </si>
  <si>
    <t>UC Chiller Gaskets</t>
  </si>
  <si>
    <t>UC Sink Pedestal &amp; Flooring</t>
  </si>
  <si>
    <t>Lobbs Spraying of Fields</t>
  </si>
  <si>
    <t>Sims Library Roof Replacement</t>
  </si>
  <si>
    <t>Building G Roof Repair</t>
  </si>
  <si>
    <t>Asst VP of Finance</t>
  </si>
  <si>
    <t>Budget Office</t>
  </si>
  <si>
    <t>Contingency-Athletics</t>
  </si>
  <si>
    <t>CLEARING ACCOUNT - AGENCY</t>
  </si>
  <si>
    <t>Offset</t>
  </si>
  <si>
    <t>Plant Fund Clearing</t>
  </si>
  <si>
    <t>Restricted Clearing Acct</t>
  </si>
  <si>
    <t>Revenue Clearing Account</t>
  </si>
  <si>
    <t>Contingency-Aux Services</t>
  </si>
  <si>
    <t>Controller's Office</t>
  </si>
  <si>
    <t>Agency-General</t>
  </si>
  <si>
    <t>Bldg Use Fee - Stu. Fees</t>
  </si>
  <si>
    <t>Cross Enrollment Waiver</t>
  </si>
  <si>
    <t>ED/PMS</t>
  </si>
  <si>
    <t>EFT Loan Transfers</t>
  </si>
  <si>
    <t>Endowment-General</t>
  </si>
  <si>
    <t>Endowments-Cash Management</t>
  </si>
  <si>
    <t>Federal Work-Study Program</t>
  </si>
  <si>
    <t>Federal Work-Study PY</t>
  </si>
  <si>
    <t>Insurance/StaffWave/Retir</t>
  </si>
  <si>
    <t>Interfund Transfer-Athletics</t>
  </si>
  <si>
    <t>Investment in Plant</t>
  </si>
  <si>
    <t>Legislative Required Expend</t>
  </si>
  <si>
    <t>License Plate Endowment</t>
  </si>
  <si>
    <t>License Plate Royalties</t>
  </si>
  <si>
    <t>Loan-General</t>
  </si>
  <si>
    <t>National Guard</t>
  </si>
  <si>
    <t>NDSL LOANS</t>
  </si>
  <si>
    <t>Non Resident Academic</t>
  </si>
  <si>
    <t>Nursing Loans</t>
  </si>
  <si>
    <t>Operating-General</t>
  </si>
  <si>
    <t>Other University Scholars</t>
  </si>
  <si>
    <t>Parking Garage Sink Fund</t>
  </si>
  <si>
    <t>Payroll Liabilities</t>
  </si>
  <si>
    <t>Plant-General</t>
  </si>
  <si>
    <t>Restricted-General</t>
  </si>
  <si>
    <t>Revenue-General</t>
  </si>
  <si>
    <t>Student Aid</t>
  </si>
  <si>
    <t>Student Recreation Sinking</t>
  </si>
  <si>
    <t>Unexpended Plant-General</t>
  </si>
  <si>
    <t>Univ of La Sys Exempt Oth</t>
  </si>
  <si>
    <t>University Deferrment Pro</t>
  </si>
  <si>
    <t>AT&amp;T 1st Generation Enwd Sch</t>
  </si>
  <si>
    <t>AT&amp;T 1st Generation End Sch Ex</t>
  </si>
  <si>
    <t>Interest Allocation</t>
  </si>
  <si>
    <t>SEMPRA Sinking Fund-Plant Debt</t>
  </si>
  <si>
    <t>Parking Garage-Operation</t>
  </si>
  <si>
    <t>Direct Loans</t>
  </si>
  <si>
    <t>Operating-Revenue Contingency</t>
  </si>
  <si>
    <t>Barr 1st Generation Endw Sch</t>
  </si>
  <si>
    <t>Processing Fee</t>
  </si>
  <si>
    <t>Hammond Jaycees 1st Generation</t>
  </si>
  <si>
    <t>Ernest Hemby Morgan 1st Gen</t>
  </si>
  <si>
    <t>Clausen Family 1st Generation</t>
  </si>
  <si>
    <t>Cosse/Murphy 1st Gen Enwd Sch</t>
  </si>
  <si>
    <t>LaRue 1st Generation Endwd Sch</t>
  </si>
  <si>
    <t>Hammond Jaycees 1st Gen Endwd</t>
  </si>
  <si>
    <t>St Pierre 1st Gen Enwd Sch</t>
  </si>
  <si>
    <t>Acosta Memorial 1st Gen Enwd</t>
  </si>
  <si>
    <t>Tournillon Spr Grad End Sch</t>
  </si>
  <si>
    <t>St Pierre 1st Gen Endwd Sch</t>
  </si>
  <si>
    <t>Acosta Mem 1st Gen Endwd Sch</t>
  </si>
  <si>
    <t>Tournillion Sup Grad Endwd Sch</t>
  </si>
  <si>
    <t>Karl Superior Grad Endwd Sch</t>
  </si>
  <si>
    <t>White 1st Gen Endwd Sch</t>
  </si>
  <si>
    <t>Smith/Holly 1st Gen Endwd Sch</t>
  </si>
  <si>
    <t>CE Cate 1st Gen Endwd Sch</t>
  </si>
  <si>
    <t>McClimans 1st Gen Endwd Sch #1</t>
  </si>
  <si>
    <t>McClimans 1st Gen Endwd Sch #2</t>
  </si>
  <si>
    <t>Fernandez 1st Gen Endwd Sch</t>
  </si>
  <si>
    <t>For Our Future Award</t>
  </si>
  <si>
    <t>Purchasing</t>
  </si>
  <si>
    <t>Property Control</t>
  </si>
  <si>
    <t>Surplus Assets</t>
  </si>
  <si>
    <t>University Center</t>
  </si>
  <si>
    <t>Auxiliary Services</t>
  </si>
  <si>
    <t>Auxiliary Marketing</t>
  </si>
  <si>
    <t>Auxiliary-Ret Ins Cont</t>
  </si>
  <si>
    <t>Copy Center</t>
  </si>
  <si>
    <t>Campus Card Operations</t>
  </si>
  <si>
    <t>Department Copying</t>
  </si>
  <si>
    <t>Document Source Equipment</t>
  </si>
  <si>
    <t>Vending</t>
  </si>
  <si>
    <t>Food Service</t>
  </si>
  <si>
    <t>ARAMARK</t>
  </si>
  <si>
    <t>Food Service-Aramark Add</t>
  </si>
  <si>
    <t>Textbook Rental</t>
  </si>
  <si>
    <t>Follett - Textbook Rental</t>
  </si>
  <si>
    <t>University Bookstore</t>
  </si>
  <si>
    <t>Follett Bookstore</t>
  </si>
  <si>
    <t>University Housing</t>
  </si>
  <si>
    <t>UFI Rentals</t>
  </si>
  <si>
    <t>On Campus Marketing Scholarshp</t>
  </si>
  <si>
    <t>University Mail Center</t>
  </si>
  <si>
    <t>Environmental Health &amp; Safety</t>
  </si>
  <si>
    <t>Insurance</t>
  </si>
  <si>
    <t>Office of the Provost</t>
  </si>
  <si>
    <t>Coke Capital Funds</t>
  </si>
  <si>
    <t>Distance Education Lab</t>
  </si>
  <si>
    <t>EP-Kenelly Family</t>
  </si>
  <si>
    <t>EP-SLU Alumni Association</t>
  </si>
  <si>
    <t>Faculty Senate</t>
  </si>
  <si>
    <t>IDC-Office of the Provost</t>
  </si>
  <si>
    <t>NETT Conference</t>
  </si>
  <si>
    <t>Academic Enhancement Fee</t>
  </si>
  <si>
    <t>On-Campus PT/Overload Ins</t>
  </si>
  <si>
    <t>Summer Session</t>
  </si>
  <si>
    <t>Unique Centers of Excellence</t>
  </si>
  <si>
    <t>Ctr for Nursing Rsrch in Ed/Pr</t>
  </si>
  <si>
    <t>Math Success Initiative</t>
  </si>
  <si>
    <t>Dual Enrollment Admin</t>
  </si>
  <si>
    <t>Dual Enrollment Instruction</t>
  </si>
  <si>
    <t>Northshore Technical Co-Op</t>
  </si>
  <si>
    <t>EP-Kennelly Family</t>
  </si>
  <si>
    <t>Transfer Programs Admin</t>
  </si>
  <si>
    <t>Financial Aid External Review</t>
  </si>
  <si>
    <t>Q&amp;P-Provost Office</t>
  </si>
  <si>
    <t>WISE-General</t>
  </si>
  <si>
    <t>WISE-Scholarships (CDBG)</t>
  </si>
  <si>
    <t>QEP - Real World Ready</t>
  </si>
  <si>
    <t>ULS Academic Summit</t>
  </si>
  <si>
    <t>Distance Ed Licenses - Provost</t>
  </si>
  <si>
    <t>Telecourse Prod - SE Channel</t>
  </si>
  <si>
    <t>Academic Excellence Fee</t>
  </si>
  <si>
    <t>SSSRC</t>
  </si>
  <si>
    <t>Northlake HMIS Data Proj 17-18</t>
  </si>
  <si>
    <t>Asst VP for Academic Programs</t>
  </si>
  <si>
    <t>Director of Assessment</t>
  </si>
  <si>
    <t>Institutional Evaluation</t>
  </si>
  <si>
    <t>SACS</t>
  </si>
  <si>
    <t>Institutional Research</t>
  </si>
  <si>
    <t>Client Connectivity</t>
  </si>
  <si>
    <t>Client Services</t>
  </si>
  <si>
    <t>Inform Infra/Network Avl</t>
  </si>
  <si>
    <t>Telephone Services</t>
  </si>
  <si>
    <t>Office of Technology</t>
  </si>
  <si>
    <t>Accreditation-NAIT</t>
  </si>
  <si>
    <t>Stu Tech-Comptr Lab Support</t>
  </si>
  <si>
    <t>Stu Tech-Dist Ed Proctors</t>
  </si>
  <si>
    <t>Stu Tech-Hardware</t>
  </si>
  <si>
    <t>Stu Tech-Internet &amp; Dist Ed</t>
  </si>
  <si>
    <t>Stu Tech-Large Projects</t>
  </si>
  <si>
    <t>Stu Tech-Other &amp; Contingencies</t>
  </si>
  <si>
    <t>Stu Tech-Small Projects</t>
  </si>
  <si>
    <t>Stu Tech-Software</t>
  </si>
  <si>
    <t>Stu Tech-SPS Coordinator</t>
  </si>
  <si>
    <t>Stu Tech-STS Coordinator</t>
  </si>
  <si>
    <t>Stu Tech-Pres &amp; VP Projects</t>
  </si>
  <si>
    <t>Solutions Team</t>
  </si>
  <si>
    <t>Paper Resale/Impressions</t>
  </si>
  <si>
    <t>ERP</t>
  </si>
  <si>
    <t>TRIO Office</t>
  </si>
  <si>
    <t>Classic Upward Bound</t>
  </si>
  <si>
    <t>Upward Bound-Tangi 12-17</t>
  </si>
  <si>
    <t>TRIO Student Leadership Conf</t>
  </si>
  <si>
    <t>UB Math Sci-Liv-St. Hel 13-18</t>
  </si>
  <si>
    <t>SFSP-Math/Science UB 2016</t>
  </si>
  <si>
    <t>Upward Bound-Jefferson 17-22</t>
  </si>
  <si>
    <t>Upward Bound-Tangipahoa 17-22</t>
  </si>
  <si>
    <t>Upward Bound-St Hel/Wash 17-22</t>
  </si>
  <si>
    <t>Math/Sci Upwrd Bnd Tangi 17-22</t>
  </si>
  <si>
    <t>Education Opportunity Center</t>
  </si>
  <si>
    <t>Educ Opportunity Center 16-21</t>
  </si>
  <si>
    <t>Veterans Upward Bound</t>
  </si>
  <si>
    <t>Veterans Upward Bound 17-22</t>
  </si>
  <si>
    <t>Education Talent Search</t>
  </si>
  <si>
    <t>Talent Search-Tangipahoa 16-21</t>
  </si>
  <si>
    <t>Talent Search-Washington 16-21</t>
  </si>
  <si>
    <t>Student Support Services</t>
  </si>
  <si>
    <t>Student Support Services 15-20</t>
  </si>
  <si>
    <t>Southeast LA Studies</t>
  </si>
  <si>
    <t>Endowed Chair-Ford-RegionalSt</t>
  </si>
  <si>
    <t>Dean-Arts, Humanit,Soc Sci</t>
  </si>
  <si>
    <t>AE-Dean-Arts, Hum, Soc Sci</t>
  </si>
  <si>
    <t>EP-Humanities-NEH</t>
  </si>
  <si>
    <t>EP-KenellyVoss-Math</t>
  </si>
  <si>
    <t>EP-NEH-Humanities</t>
  </si>
  <si>
    <t>EP-NEH-SLU Foundation-Music</t>
  </si>
  <si>
    <t>EP-NEH-Woman's Hospital</t>
  </si>
  <si>
    <t>EP-Nichols-Hist/Govt</t>
  </si>
  <si>
    <t>EP-Pennington-Vis&amp;PerfArt</t>
  </si>
  <si>
    <t>EP-Purcell-English</t>
  </si>
  <si>
    <t>EP-Purcell-Englsh</t>
  </si>
  <si>
    <t>EP-Purcell-Psychology</t>
  </si>
  <si>
    <t>EP-Reimers-Humanities</t>
  </si>
  <si>
    <t>EP-Reimers-NEH</t>
  </si>
  <si>
    <t>EP-Smith-Political Science</t>
  </si>
  <si>
    <t>EP-Woman's Hosp-NEH</t>
  </si>
  <si>
    <t>IDC-Arts,Human &amp; Soc Sci</t>
  </si>
  <si>
    <t>EP-E.W. Jones-Humanties</t>
  </si>
  <si>
    <t>EP-Brown-Visual &amp; Perf Arts</t>
  </si>
  <si>
    <t>Fanfare/Columbia</t>
  </si>
  <si>
    <t>Opal Carl Trust-Theatre</t>
  </si>
  <si>
    <t>EP-E. Deiglmayr-Foreign Lang</t>
  </si>
  <si>
    <t>English</t>
  </si>
  <si>
    <t>AE Fee-English</t>
  </si>
  <si>
    <t>English Film Lab</t>
  </si>
  <si>
    <t>English Lab</t>
  </si>
  <si>
    <t>LA Literature Press</t>
  </si>
  <si>
    <t>Louisiana Literature Mch-44616</t>
  </si>
  <si>
    <t>Microcomputer Lab-English</t>
  </si>
  <si>
    <t>Nineteenth Century Study</t>
  </si>
  <si>
    <t>Phi Kappa Phi</t>
  </si>
  <si>
    <t>SGA - Magazines</t>
  </si>
  <si>
    <t>Southern Literary Festival</t>
  </si>
  <si>
    <t>Louisiana Literature Press</t>
  </si>
  <si>
    <t>Foreign Language Festival</t>
  </si>
  <si>
    <t>Foreign Language Resource Ctr</t>
  </si>
  <si>
    <t>SLU Italian Club</t>
  </si>
  <si>
    <t>Spanish Club</t>
  </si>
  <si>
    <t>History &amp; Political Sciences</t>
  </si>
  <si>
    <t>AE-Hist/Govt</t>
  </si>
  <si>
    <t>Civil War Battlefields</t>
  </si>
  <si>
    <t>Civil War Symposium</t>
  </si>
  <si>
    <t>College Republicans</t>
  </si>
  <si>
    <t>Int'l Political Simul Org</t>
  </si>
  <si>
    <t>Phi Alpha Theta</t>
  </si>
  <si>
    <t>Regional Soc Studies Fair</t>
  </si>
  <si>
    <t>Dance Performance Project</t>
  </si>
  <si>
    <t>Lionettes</t>
  </si>
  <si>
    <t>Lionettes-Spirit Fee</t>
  </si>
  <si>
    <t>Marching Band</t>
  </si>
  <si>
    <t>Opal Carl Trust-Music</t>
  </si>
  <si>
    <t>SLU Concert Choir</t>
  </si>
  <si>
    <t>SLU String Orchestra</t>
  </si>
  <si>
    <t>SLU Concert Choir Fee</t>
  </si>
  <si>
    <t>SLU Opera Fee</t>
  </si>
  <si>
    <t>Theatre</t>
  </si>
  <si>
    <t>Varsity Band-Spirit Fee</t>
  </si>
  <si>
    <t>Wind Symphony</t>
  </si>
  <si>
    <t>2D Design Lab Fee</t>
  </si>
  <si>
    <t>Visual Art Lab Monitors</t>
  </si>
  <si>
    <t>Applied Music Lab Fee</t>
  </si>
  <si>
    <t>Psychology</t>
  </si>
  <si>
    <t>Microcomputer Lab-Psychology</t>
  </si>
  <si>
    <t>AE Fee-Psych</t>
  </si>
  <si>
    <t>Sociology and Criminal Justice</t>
  </si>
  <si>
    <t>AE-Soc/SW/CJ</t>
  </si>
  <si>
    <t>SLU Sociological Assoc</t>
  </si>
  <si>
    <t>Contemporary Art Gallery Fee</t>
  </si>
  <si>
    <t>Digital Art Lab</t>
  </si>
  <si>
    <t>Electronic Media Art Lab</t>
  </si>
  <si>
    <t>Art History Lab Fees</t>
  </si>
  <si>
    <t>Art Education Lab Fees</t>
  </si>
  <si>
    <t>Drawing Lab Fees</t>
  </si>
  <si>
    <t>Painting Lab Fees</t>
  </si>
  <si>
    <t>Printmaking Lab Fees</t>
  </si>
  <si>
    <t>Graphic Design Lab Fees</t>
  </si>
  <si>
    <t>New Media &amp; Animation Lab Fee</t>
  </si>
  <si>
    <t>Ceramic Lab Fees</t>
  </si>
  <si>
    <t>Photography Lab Fees</t>
  </si>
  <si>
    <t>Sculpture Lab Fees</t>
  </si>
  <si>
    <t>AE-Fine &amp; Performing Arts</t>
  </si>
  <si>
    <t>KSLU Public Radio</t>
  </si>
  <si>
    <t>Radio</t>
  </si>
  <si>
    <t>Radio-Other Than Stu Fees</t>
  </si>
  <si>
    <t>CPB-CSG 16-18 (Unrestricted)</t>
  </si>
  <si>
    <t>CPB-CSG 16-18 (Restricted)</t>
  </si>
  <si>
    <t>Accounting &amp; Finance</t>
  </si>
  <si>
    <t>AE Fee-Acct</t>
  </si>
  <si>
    <t>Dean-College of Business</t>
  </si>
  <si>
    <t>AE-Dean Business</t>
  </si>
  <si>
    <t>AACSB Accreditation</t>
  </si>
  <si>
    <t>EP-Blackwell-Economics</t>
  </si>
  <si>
    <t>EP-Merritt-Accounting</t>
  </si>
  <si>
    <t>EP-Candies-Business</t>
  </si>
  <si>
    <t>EP-Laborde-Business</t>
  </si>
  <si>
    <t>EP-Livingston-Accounting</t>
  </si>
  <si>
    <t>EP-Maurin-Business</t>
  </si>
  <si>
    <t>EP-Mayfield-Marketing</t>
  </si>
  <si>
    <t>EP-Otto Candies-Business</t>
  </si>
  <si>
    <t>EP-Parish National-Accounting</t>
  </si>
  <si>
    <t>EP-Phil Livingston-Acctg</t>
  </si>
  <si>
    <t>EP-Robert Maurin-Business</t>
  </si>
  <si>
    <t>EP-Rubio-Latin Am Bus Dev Init</t>
  </si>
  <si>
    <t>IDC-College of Business</t>
  </si>
  <si>
    <t>Microcmptr Lab-Col of Bus</t>
  </si>
  <si>
    <t>EP-Dugas-Business</t>
  </si>
  <si>
    <t>EP-Miller-Business</t>
  </si>
  <si>
    <t>EP-Dorcas/Capron-Sply Chain Mg</t>
  </si>
  <si>
    <t>EP-Dorcas/Capron-Marketing</t>
  </si>
  <si>
    <t>EP-Junghans-Management</t>
  </si>
  <si>
    <t>EP-Junghans-Finance</t>
  </si>
  <si>
    <t>EP-Junghans-Accounting</t>
  </si>
  <si>
    <t>IGDD</t>
  </si>
  <si>
    <t>Garret Hall Technology Improv</t>
  </si>
  <si>
    <t>Latin American Busin &amp; Dev Int</t>
  </si>
  <si>
    <t>Management &amp; Business Admin</t>
  </si>
  <si>
    <t>AE Fee-Mgt</t>
  </si>
  <si>
    <t>Marketing &amp; Supply Chain Mgmt</t>
  </si>
  <si>
    <t>Finance Tech Lab Fee</t>
  </si>
  <si>
    <t>MBA Program</t>
  </si>
  <si>
    <t>EMBA Program</t>
  </si>
  <si>
    <t>Cntr for Educ Res &amp; Svc</t>
  </si>
  <si>
    <t>College of Education</t>
  </si>
  <si>
    <t>CACREP Accreditation</t>
  </si>
  <si>
    <t>AE-Dean Education</t>
  </si>
  <si>
    <t>EP-Billups-SPED</t>
  </si>
  <si>
    <t>EP-Maurin-Secondary Education</t>
  </si>
  <si>
    <t>EP-Hyde-Education</t>
  </si>
  <si>
    <t>EP-Meraux-Education</t>
  </si>
  <si>
    <t>EP-Merritt Family-Education</t>
  </si>
  <si>
    <t>EP-Merritt-Education</t>
  </si>
  <si>
    <t>EP-Pennington-SPED</t>
  </si>
  <si>
    <t>EP-Schlieder-Education</t>
  </si>
  <si>
    <t>EP-Sibley-Health &amp; Human Sci</t>
  </si>
  <si>
    <t>IDC-Coll Educ &amp; Hum Dev</t>
  </si>
  <si>
    <t>Teacher Ed Redesign-Recurring</t>
  </si>
  <si>
    <t>EP-B.P. Jones-Retail</t>
  </si>
  <si>
    <t>EP-Galatas-Education</t>
  </si>
  <si>
    <t>EP-Ernest Hemby Morgan-Educ</t>
  </si>
  <si>
    <t>EP-Douglas-Innovative Teaching</t>
  </si>
  <si>
    <t>Teacher Prep Transition Supprt</t>
  </si>
  <si>
    <t>Believe &amp; Prepare Hi Cost Need</t>
  </si>
  <si>
    <t>Counseling &amp; Human Development</t>
  </si>
  <si>
    <t>Child Development Center</t>
  </si>
  <si>
    <t>Home Economics Lab Fee</t>
  </si>
  <si>
    <t>Opal Carl Trust-Home Ec</t>
  </si>
  <si>
    <t>Community Counseling Center</t>
  </si>
  <si>
    <t>Education Leadership &amp; Tech</t>
  </si>
  <si>
    <t>Education Doctorate Program</t>
  </si>
  <si>
    <t>AE-Ed Leadership Tech &amp; Fn</t>
  </si>
  <si>
    <t>LA Council Prof of Educ Admin</t>
  </si>
  <si>
    <t>Laboratory School</t>
  </si>
  <si>
    <t>TPSS Lab School</t>
  </si>
  <si>
    <t>Office of Student Teaching</t>
  </si>
  <si>
    <t>AE-Student Teaching</t>
  </si>
  <si>
    <t>Teaching and Learning</t>
  </si>
  <si>
    <t>AE-Teach Educ</t>
  </si>
  <si>
    <t>Early Literacy Init Seminar</t>
  </si>
  <si>
    <t>Educ.-Summer Practicum</t>
  </si>
  <si>
    <t>Media Production Lab</t>
  </si>
  <si>
    <t>Microcomputer Lab-Education</t>
  </si>
  <si>
    <t>Reading Recovery Program</t>
  </si>
  <si>
    <t>St Charles Apprenticeshp Aprch</t>
  </si>
  <si>
    <t>Snoezelen &amp; Lekote Labs</t>
  </si>
  <si>
    <t>Teacher Prep Trans Cntrs-Gates</t>
  </si>
  <si>
    <t>Texas Tech-US PREP-Jacob</t>
  </si>
  <si>
    <t>Ascension Apprentice Approach</t>
  </si>
  <si>
    <t>Social-Emotional Lrng-US PREP</t>
  </si>
  <si>
    <t>Teacher Prep Inspectorate-US</t>
  </si>
  <si>
    <t>Project S.T.E.A.M. 17-18</t>
  </si>
  <si>
    <t>Project S.T.E.A.M Mtch 48979</t>
  </si>
  <si>
    <t>Blue Ribbon Teacher Qlty 17-18</t>
  </si>
  <si>
    <t>Div of General Studies</t>
  </si>
  <si>
    <t>AE-General Studies</t>
  </si>
  <si>
    <t>Gen Stds Advising/Instruc</t>
  </si>
  <si>
    <t>Freshman Seminar Peer Mnt</t>
  </si>
  <si>
    <t>Career Builder's Club</t>
  </si>
  <si>
    <t>Dean-Nursing &amp; Health Sciences</t>
  </si>
  <si>
    <t>EP-EPIC-Nursing</t>
  </si>
  <si>
    <t>EP-L.McGhee-Nursing</t>
  </si>
  <si>
    <t>EP-McGehee-Nursing</t>
  </si>
  <si>
    <t>EP-Purcell-K &amp; Hlth Study</t>
  </si>
  <si>
    <t>EP-Purcell-K &amp; HS</t>
  </si>
  <si>
    <t>EP-Thornhill-Nursing</t>
  </si>
  <si>
    <t>Helen Johnson Cremeens Fd</t>
  </si>
  <si>
    <t>Nursing Accdt-CCNE</t>
  </si>
  <si>
    <t>EP-Manzella-Nursing</t>
  </si>
  <si>
    <t>Delta Health Coach 16-18</t>
  </si>
  <si>
    <t>Project COACH</t>
  </si>
  <si>
    <t>PFD Use Among Shrimp Fishermen</t>
  </si>
  <si>
    <t>Health &amp; Human Sciences</t>
  </si>
  <si>
    <t>AE Fee-Health &amp; Human Sciences</t>
  </si>
  <si>
    <t>Scottish Rite Lang Clinic</t>
  </si>
  <si>
    <t>CSD Clinic Fee</t>
  </si>
  <si>
    <t>EP-Babylon-Com Sci Disorder</t>
  </si>
  <si>
    <t>CSD Lab Fee</t>
  </si>
  <si>
    <t>Child Welfare Trng Match-DCFS</t>
  </si>
  <si>
    <t>Child Welfare Training Acad 17</t>
  </si>
  <si>
    <t>CWTA - Alliance Fund</t>
  </si>
  <si>
    <t>Child Welfare Title IV-E 17-20</t>
  </si>
  <si>
    <t>Child Welfare 17-20 MTCH 52145</t>
  </si>
  <si>
    <t>RENEW Project 2017-2020</t>
  </si>
  <si>
    <t>DISCOVERY Project 2017-2020</t>
  </si>
  <si>
    <t>Health Center</t>
  </si>
  <si>
    <t>Kinesiology &amp; Health Stdy</t>
  </si>
  <si>
    <t>AE Fee-K &amp; HS</t>
  </si>
  <si>
    <t>Exc in Health Summer Workshop</t>
  </si>
  <si>
    <t>Health Assessment Lab Fee</t>
  </si>
  <si>
    <t>KHS Athletic Training Lab Fee</t>
  </si>
  <si>
    <t>Accreditation-Athletic Trainer</t>
  </si>
  <si>
    <t>PETE Organization-KHS</t>
  </si>
  <si>
    <t>Physical Educ Lab Fee</t>
  </si>
  <si>
    <t>Kinesiology Intern/Pra Lab Fee</t>
  </si>
  <si>
    <t>Exercise Physiology Lab Fee</t>
  </si>
  <si>
    <t>Emergency Health Care Lab Fee</t>
  </si>
  <si>
    <t>Accreditation - COSMA</t>
  </si>
  <si>
    <t>Accreditation - CAATE</t>
  </si>
  <si>
    <t>Nursing</t>
  </si>
  <si>
    <t>AE-Dean of Nursing</t>
  </si>
  <si>
    <t>AE-Nursing-Hammond</t>
  </si>
  <si>
    <t>Farm Safety Day Camp</t>
  </si>
  <si>
    <t>IDC-Nursing/Health Studies</t>
  </si>
  <si>
    <t>Nursing Lab Fees</t>
  </si>
  <si>
    <t>Opal Carl Trust-Nursing</t>
  </si>
  <si>
    <t>Allied Health</t>
  </si>
  <si>
    <t>Post MSN</t>
  </si>
  <si>
    <t>DEP-DNP Program</t>
  </si>
  <si>
    <t>DEP-MSN Program</t>
  </si>
  <si>
    <t>Biological Sciences</t>
  </si>
  <si>
    <t>AE Fee-Biol</t>
  </si>
  <si>
    <t>AE-Marketing/SCM</t>
  </si>
  <si>
    <t>Biology Lab Fee</t>
  </si>
  <si>
    <t>Microbiology Testing Laborator</t>
  </si>
  <si>
    <t>Tri Beta Honor Society</t>
  </si>
  <si>
    <t>COYPU-Herp Ichth Collection</t>
  </si>
  <si>
    <t>LPBF Water Analyses 13-15</t>
  </si>
  <si>
    <t>Survey Bee &amp; Butterfly Comm</t>
  </si>
  <si>
    <t>RUI Diversification_Splitfin</t>
  </si>
  <si>
    <t>LPBF Water Analyses 15-16</t>
  </si>
  <si>
    <t>Mod &amp; Imp Vert Collectlions</t>
  </si>
  <si>
    <t>DEQ Water Qual Testing 15-16</t>
  </si>
  <si>
    <t>EPS-Schlieder-EnvStd/Sust-1</t>
  </si>
  <si>
    <t>EPS-Schlieder-EnvStd/Sust-2</t>
  </si>
  <si>
    <t>EPS-Schlieder-EnvStd/Sust-3</t>
  </si>
  <si>
    <t>EPS-Schlieder-EnvStd/Sust-4</t>
  </si>
  <si>
    <t>eDNA - Asian Carp Populations</t>
  </si>
  <si>
    <t>Impact of Crude Oil-Sea Turtle</t>
  </si>
  <si>
    <t>Envir Business Specialists 17</t>
  </si>
  <si>
    <t>Young Env Sci Stewards (YESS)</t>
  </si>
  <si>
    <t>COYPU - Inland Fishes of LA</t>
  </si>
  <si>
    <t>DEQ Water Qlty Testing 16-17</t>
  </si>
  <si>
    <t>DNA Monitoring-Pearl River</t>
  </si>
  <si>
    <t>LBRN Summer Research-Beckers</t>
  </si>
  <si>
    <t>Growth Responses-Plant Species</t>
  </si>
  <si>
    <t>Chemistry &amp; Physics</t>
  </si>
  <si>
    <t>AE-Chem/Phys</t>
  </si>
  <si>
    <t>Chemistry Lab Fee</t>
  </si>
  <si>
    <t>Opal Carl Trust-Chemistry</t>
  </si>
  <si>
    <t>P.R.I.D.E.</t>
  </si>
  <si>
    <t>La Academy of Sciences Meeting</t>
  </si>
  <si>
    <t>SEAL-Research Services</t>
  </si>
  <si>
    <t>Dev New Gen Sizing Agents</t>
  </si>
  <si>
    <t>Dev New Gen Siz Ag-Mtch 53732</t>
  </si>
  <si>
    <t>Dev New Gen Siz Agents-Bercen</t>
  </si>
  <si>
    <t>Lg Scale Atomistic Simulation</t>
  </si>
  <si>
    <t>Atomistic Sim-Match 53736</t>
  </si>
  <si>
    <t>RUI:Microsolvation Environment</t>
  </si>
  <si>
    <t>SURE-David Didie</t>
  </si>
  <si>
    <t>Residual Stress Analysis</t>
  </si>
  <si>
    <t>Select Molecules-IMPDH Inhibit</t>
  </si>
  <si>
    <t>Modernization of Sep Sciences</t>
  </si>
  <si>
    <t>LBRN Administration 2017-2018</t>
  </si>
  <si>
    <t>Dean-Science &amp; Technology</t>
  </si>
  <si>
    <t>AE-Science &amp; Technology</t>
  </si>
  <si>
    <t>Academic Equipment Services</t>
  </si>
  <si>
    <t>EP-Bell South-IT</t>
  </si>
  <si>
    <t>EP-LA Contractors-IT</t>
  </si>
  <si>
    <t>EP-LA Gas-IT</t>
  </si>
  <si>
    <t>EP-Major Dyson-Biology</t>
  </si>
  <si>
    <t>IDC-Science &amp; Technology</t>
  </si>
  <si>
    <t>EP-Shafer-Biological Science</t>
  </si>
  <si>
    <t>EP-Joanen-Biology</t>
  </si>
  <si>
    <t>EP-McClimans-Mathematics</t>
  </si>
  <si>
    <t>EP-McClimans-CmpSci or EngTech</t>
  </si>
  <si>
    <t>Computer Science &amp; Ind Tech</t>
  </si>
  <si>
    <t>Industrial Tech Lab Fee - IT</t>
  </si>
  <si>
    <t>LA Technology Educ Rally</t>
  </si>
  <si>
    <t>Microcmptr Lab-Comptr Sci</t>
  </si>
  <si>
    <t>ABET Accreditation (CSIT)</t>
  </si>
  <si>
    <t>CCSC Conference</t>
  </si>
  <si>
    <t>AE-Computer Science &amp; Ind Tech</t>
  </si>
  <si>
    <t>Ind Tech Lab Fee-Engineering</t>
  </si>
  <si>
    <t>Industrial Tech Lab Fee - DDT</t>
  </si>
  <si>
    <t>Industrial Tech Lab Fee - CTEC</t>
  </si>
  <si>
    <t>Auto Rod Singulation Station</t>
  </si>
  <si>
    <t>Auto Rod Singul-Mtch 54185</t>
  </si>
  <si>
    <t>Bald Cypress Swamp Restoration</t>
  </si>
  <si>
    <t>Industrial &amp; Engineering Techn</t>
  </si>
  <si>
    <t>Integrated Sci &amp; Technology</t>
  </si>
  <si>
    <t>Institute-Biodiversity/InterSt</t>
  </si>
  <si>
    <t>Mathematics</t>
  </si>
  <si>
    <t>AE Fee-Math</t>
  </si>
  <si>
    <t>Math Tutoring Lab</t>
  </si>
  <si>
    <t>Pi Mu Epsilon</t>
  </si>
  <si>
    <t>Regional Science Fair</t>
  </si>
  <si>
    <t>NASH Math Lab</t>
  </si>
  <si>
    <t>Turtle Cove Research Ctr.</t>
  </si>
  <si>
    <t>Friends of Turtle Cove</t>
  </si>
  <si>
    <t>Non-Credit Programs</t>
  </si>
  <si>
    <t>Latin American Programs</t>
  </si>
  <si>
    <t>Community Music School</t>
  </si>
  <si>
    <t>Non-Credit Hammond</t>
  </si>
  <si>
    <t>Events &amp; Conference Services</t>
  </si>
  <si>
    <t>Non-Credit Livingston</t>
  </si>
  <si>
    <t>Non-Credit St Tammany</t>
  </si>
  <si>
    <t>Panama Bilingue</t>
  </si>
  <si>
    <t>Lions Connected Program</t>
  </si>
  <si>
    <t>Asst VP-Extended Studies</t>
  </si>
  <si>
    <t>Zoom into Careers</t>
  </si>
  <si>
    <t>Enrollment Management</t>
  </si>
  <si>
    <t>Progression Scholarship</t>
  </si>
  <si>
    <t>Add Scholarship-Transfers</t>
  </si>
  <si>
    <t>Compliance Office</t>
  </si>
  <si>
    <t>Commencement</t>
  </si>
  <si>
    <t>Academic Scholarship</t>
  </si>
  <si>
    <t>Housing Scholar-High ACT</t>
  </si>
  <si>
    <t>Travel Grants</t>
  </si>
  <si>
    <t>Honors Scholarship Package</t>
  </si>
  <si>
    <t>Early Start/Dual Enroll Sch</t>
  </si>
  <si>
    <t>Enrollment Services</t>
  </si>
  <si>
    <t>Financial Aid</t>
  </si>
  <si>
    <t>A.D. Wilder Memorial Fund</t>
  </si>
  <si>
    <t>21st Judicial Bar Scholar</t>
  </si>
  <si>
    <t>Altrusa Club Loan Fund</t>
  </si>
  <si>
    <t>America Reads Challenge</t>
  </si>
  <si>
    <t>B Stern Scholarship</t>
  </si>
  <si>
    <t>Bertha Gunter Scholarship</t>
  </si>
  <si>
    <t>Community Service - CWSP</t>
  </si>
  <si>
    <t>Community State Bank Asst</t>
  </si>
  <si>
    <t>Disadvantaged Stu. Sch.</t>
  </si>
  <si>
    <t>Dr. &amp; Mrs. L.H. Dyson Sch</t>
  </si>
  <si>
    <t>Drott Memorial Scholar.</t>
  </si>
  <si>
    <t>Drott Scholarship Expend.</t>
  </si>
  <si>
    <t>Dyson Scholarship Expend.</t>
  </si>
  <si>
    <t>Emma LaDew Memorial Sch.</t>
  </si>
  <si>
    <t>EP-Hibernia NB-Education</t>
  </si>
  <si>
    <t>Federal Pell Grant-Prior Year</t>
  </si>
  <si>
    <t>Federal PELL Grant-Current Yr</t>
  </si>
  <si>
    <t>Federal SEOG  Prior Year</t>
  </si>
  <si>
    <t>Federal SEOG 2006-2007</t>
  </si>
  <si>
    <t>Frances Fortenberry Sch.</t>
  </si>
  <si>
    <t>Frederick Reimers Scholar</t>
  </si>
  <si>
    <t>L.L. Ricks Loan Fund</t>
  </si>
  <si>
    <t>LA Go Grant-Prior Year</t>
  </si>
  <si>
    <t>LA Consumer Finance</t>
  </si>
  <si>
    <t>Lettie Pate Whitehead Sch</t>
  </si>
  <si>
    <t>Louisiana Land &amp; Explor.</t>
  </si>
  <si>
    <t>Rebuild LA Funds</t>
  </si>
  <si>
    <t>Ruth Carter Memorial Sch</t>
  </si>
  <si>
    <t>Sallie Mae Schol-Displ St</t>
  </si>
  <si>
    <t>SLU Scholarship</t>
  </si>
  <si>
    <t>Tinsley Memorial Loan Fund</t>
  </si>
  <si>
    <t>TEACH Grant-Prior Year</t>
  </si>
  <si>
    <t>TEACH Grant-Current Year</t>
  </si>
  <si>
    <t>LA Go Grant-Current Year</t>
  </si>
  <si>
    <t>ES-Science &amp; Technology</t>
  </si>
  <si>
    <t>ES-Science &amp; Technology Expend</t>
  </si>
  <si>
    <t>ES-Nursing &amp; Health</t>
  </si>
  <si>
    <t>ES-Nursing &amp; Health Expend</t>
  </si>
  <si>
    <t>ES-Graduate Studies</t>
  </si>
  <si>
    <t>ES-Graduate Studies Expend</t>
  </si>
  <si>
    <t>ES-Educ &amp; Human Dev</t>
  </si>
  <si>
    <t>ES-Educ &amp; Human Dev Expend</t>
  </si>
  <si>
    <t>ES-College of Business</t>
  </si>
  <si>
    <t>ES-College of Business Expend</t>
  </si>
  <si>
    <t>ES-Arts Humanities &amp; SS</t>
  </si>
  <si>
    <t>ES-Arts Humanities &amp; SS Expend</t>
  </si>
  <si>
    <t>ES-Athletics</t>
  </si>
  <si>
    <t>ES-Athletics Expend</t>
  </si>
  <si>
    <t>Southeastern Jefferson $ Schol</t>
  </si>
  <si>
    <t>Southeastern Presidential Scho</t>
  </si>
  <si>
    <t>HB152 - Scholarships</t>
  </si>
  <si>
    <t>Veteran Affairs</t>
  </si>
  <si>
    <t>SLU Supplemental Merit Schol</t>
  </si>
  <si>
    <t>Summer Smart Scholarship</t>
  </si>
  <si>
    <t>Dual Enrollment 15+Scholarship</t>
  </si>
  <si>
    <t>Completers Scholarship</t>
  </si>
  <si>
    <t>Admissions</t>
  </si>
  <si>
    <t>Admissions-Recruitment</t>
  </si>
  <si>
    <t>International Services</t>
  </si>
  <si>
    <t>Records and Registration</t>
  </si>
  <si>
    <t>Early Grad Summer Incentv</t>
  </si>
  <si>
    <t>Summer Orientation Program</t>
  </si>
  <si>
    <t>Southeastern Scholar</t>
  </si>
  <si>
    <t>Off. of Dir. of Testing</t>
  </si>
  <si>
    <t>Research &amp; Graduate Studies</t>
  </si>
  <si>
    <t>Economic/Business Development</t>
  </si>
  <si>
    <t>Economic Impact Initiative</t>
  </si>
  <si>
    <t>SE LA Business Center</t>
  </si>
  <si>
    <t>SBDC Program Income</t>
  </si>
  <si>
    <t>SBDC - LED _ SEBD Program</t>
  </si>
  <si>
    <t>SLBC NHBA Survey 2016</t>
  </si>
  <si>
    <t>SLBC-LIDEA Cert Training</t>
  </si>
  <si>
    <t>LA SBDC 2017-2018</t>
  </si>
  <si>
    <t>Center for Faculty Excel</t>
  </si>
  <si>
    <t>CITI PE TE Grants</t>
  </si>
  <si>
    <t>The Inn</t>
  </si>
  <si>
    <t>CITI Grants-Holding Account</t>
  </si>
  <si>
    <t>Faculty Travel Grants-Restrict</t>
  </si>
  <si>
    <t>AE-Cntr for Faculty Excellence</t>
  </si>
  <si>
    <t>Center for Student Excellence</t>
  </si>
  <si>
    <t>Freshmen Success</t>
  </si>
  <si>
    <t>AE-Ctr for Stu Excellence</t>
  </si>
  <si>
    <t>National Soc Collegiate Scholr</t>
  </si>
  <si>
    <t>AE-Freshmen Success</t>
  </si>
  <si>
    <t>Honors Program</t>
  </si>
  <si>
    <t>International Initiatives</t>
  </si>
  <si>
    <t>Biology SA-Costa Rica</t>
  </si>
  <si>
    <t>Business in Europe-Spain/Franc</t>
  </si>
  <si>
    <t>Business in Costa Rica</t>
  </si>
  <si>
    <t>Business in Panama</t>
  </si>
  <si>
    <t>Biology-Ecuador</t>
  </si>
  <si>
    <t>Language &amp; Art-France</t>
  </si>
  <si>
    <t>Germany-Foreign Language</t>
  </si>
  <si>
    <t>Language &amp; Biology-France</t>
  </si>
  <si>
    <t>Language in Italy</t>
  </si>
  <si>
    <t>Language &amp; Culture in Spain</t>
  </si>
  <si>
    <t>History/Pol Sci - Salzburg</t>
  </si>
  <si>
    <t>Tropical Ecology-Costa Rica</t>
  </si>
  <si>
    <t>Contingency-Study Abroad</t>
  </si>
  <si>
    <t>Lang Music Culture-Germany</t>
  </si>
  <si>
    <t>History-Europe</t>
  </si>
  <si>
    <t>Thtre Comm History-England</t>
  </si>
  <si>
    <t>Business in Panama-2</t>
  </si>
  <si>
    <t>Sociology in Cuba</t>
  </si>
  <si>
    <t>Biology Costa Rica</t>
  </si>
  <si>
    <t>Philo/Hist-Ireland &amp; Scotland</t>
  </si>
  <si>
    <t>Culture Pltcs Hist-Scotland</t>
  </si>
  <si>
    <t>Health/Wellness-Greece</t>
  </si>
  <si>
    <t>Tudor History-England</t>
  </si>
  <si>
    <t>French Lang &amp; Culture-France</t>
  </si>
  <si>
    <t>Music/Perform/Culture-France</t>
  </si>
  <si>
    <t>Biology-France</t>
  </si>
  <si>
    <t>Sociology-C.J.-London</t>
  </si>
  <si>
    <t>Tropical Ecology-Costa Rica 2</t>
  </si>
  <si>
    <t>Livingston Tech Center</t>
  </si>
  <si>
    <t>Sponsored Research/Grants</t>
  </si>
  <si>
    <t>Q&amp;P-Sponsored Research/Grants</t>
  </si>
  <si>
    <t>St. Tammany Center</t>
  </si>
  <si>
    <t>Library</t>
  </si>
  <si>
    <t>AE-Library</t>
  </si>
  <si>
    <t>Library Book Donation</t>
  </si>
  <si>
    <t>The Southeastern Channel</t>
  </si>
  <si>
    <t>AE-Southeastern Channel</t>
  </si>
  <si>
    <t>VP Student Affairs</t>
  </si>
  <si>
    <t>Shell-Career Counseling</t>
  </si>
  <si>
    <t>Smart Growth Summit</t>
  </si>
  <si>
    <t>Public Information</t>
  </si>
  <si>
    <t>Campus Activities Board (CAB)</t>
  </si>
  <si>
    <t>Evolve U</t>
  </si>
  <si>
    <t>Lyceum Fee Arts &amp; Lec. Co</t>
  </si>
  <si>
    <t>Track Phi Track</t>
  </si>
  <si>
    <t>Greek Activities</t>
  </si>
  <si>
    <t>Bass Fishing Club</t>
  </si>
  <si>
    <t>Student Government</t>
  </si>
  <si>
    <t>Shuttle Service Oper</t>
  </si>
  <si>
    <t>SGA Assistantship</t>
  </si>
  <si>
    <t>SGA Assistantship-Study Abroad</t>
  </si>
  <si>
    <t>SGA Capital Outlay</t>
  </si>
  <si>
    <t>SGA Reserve Account</t>
  </si>
  <si>
    <t>SGA-Travel Grants</t>
  </si>
  <si>
    <t>SGA-PG-Leadership Series</t>
  </si>
  <si>
    <t>SGA-PG-Homecoming</t>
  </si>
  <si>
    <t>SGA-PG-Library</t>
  </si>
  <si>
    <t>SGA-PG-Big Event</t>
  </si>
  <si>
    <t>SGA-PG-Lang &amp; Comm</t>
  </si>
  <si>
    <t>SGA-PG-English Department</t>
  </si>
  <si>
    <t>SGA-CO-SGA Banners</t>
  </si>
  <si>
    <t>SGA-PG-Sponsored Research</t>
  </si>
  <si>
    <t>Shuttle Maintenance</t>
  </si>
  <si>
    <t>SGA-CO-Railroad Entryway</t>
  </si>
  <si>
    <t>SGA-CO-Student Union Park</t>
  </si>
  <si>
    <t>SGA-CO-Railroad Entryway II</t>
  </si>
  <si>
    <t>SGA-CO-Food Pantry Shelving</t>
  </si>
  <si>
    <t>SGA-CO-Tinsley Hall Study Area</t>
  </si>
  <si>
    <t>SGA-PG-Welcome Wk Block Party</t>
  </si>
  <si>
    <t>SGA-PG-Bus Trip</t>
  </si>
  <si>
    <t>SLU President's Council</t>
  </si>
  <si>
    <t>Inter Fraternity Council</t>
  </si>
  <si>
    <t>Student Union</t>
  </si>
  <si>
    <t>Student Union Equipment</t>
  </si>
  <si>
    <t>Student Union Maintenance</t>
  </si>
  <si>
    <t>Student Union Operations</t>
  </si>
  <si>
    <t>Recreational Sports &amp; Wellness</t>
  </si>
  <si>
    <t>Pennington Maintenance</t>
  </si>
  <si>
    <t>Youth Programs</t>
  </si>
  <si>
    <t>Student Advocacy &amp; Acctability</t>
  </si>
  <si>
    <t>State Judicial Conference</t>
  </si>
  <si>
    <t>Career Services</t>
  </si>
  <si>
    <t>Job Development</t>
  </si>
  <si>
    <t>Job Location &amp; Development</t>
  </si>
  <si>
    <t>Disability Services</t>
  </si>
  <si>
    <t>Disability Services Workshop</t>
  </si>
  <si>
    <t>Student Publications</t>
  </si>
  <si>
    <t>Student Publications-Restrict</t>
  </si>
  <si>
    <t>University Counseling Center</t>
  </si>
  <si>
    <t>Medical Service-Counseling</t>
  </si>
  <si>
    <t>University Police</t>
  </si>
  <si>
    <t>Campus Police-Drug Forfei</t>
  </si>
  <si>
    <t>VP University Advancement</t>
  </si>
  <si>
    <t>Alumni Office</t>
  </si>
  <si>
    <t>Alumni Association</t>
  </si>
  <si>
    <t>Community &amp; Govmnt Relations</t>
  </si>
  <si>
    <t>Development Office</t>
  </si>
  <si>
    <t>Stud Foundation Scholarship</t>
  </si>
  <si>
    <t>Student Foundation Sch Ex</t>
  </si>
  <si>
    <t>Dir-Spec Development Act</t>
  </si>
  <si>
    <t>Name</t>
  </si>
  <si>
    <t>W#</t>
  </si>
  <si>
    <t>*Only if traveling from home</t>
  </si>
  <si>
    <t>Home Address</t>
  </si>
  <si>
    <t>ADDITIONAL MILEAGE</t>
  </si>
  <si>
    <t>Travel 10720</t>
  </si>
  <si>
    <t>Totals to appear on expense form</t>
  </si>
  <si>
    <t>Fuel/Gas</t>
  </si>
  <si>
    <t>Travel Expenses paid by Travel Advance</t>
  </si>
  <si>
    <t>PCARD or Travel Advance:</t>
  </si>
  <si>
    <t>Select PCARD/Travel Advance</t>
  </si>
  <si>
    <t>PCARD</t>
  </si>
  <si>
    <t>Travel Advance</t>
  </si>
  <si>
    <t>West Stadium HVAC</t>
  </si>
  <si>
    <t>Workday Implementation</t>
  </si>
  <si>
    <t>Intermodal Facility-Rpr&amp;Rpl</t>
  </si>
  <si>
    <t>Turtle Cove Well Replacement</t>
  </si>
  <si>
    <t>LED Light Upgrade</t>
  </si>
  <si>
    <t>Dugas Chiller Replacement</t>
  </si>
  <si>
    <t>Tinsley Hall Alarm Replacement</t>
  </si>
  <si>
    <t>Kinesiology Boiler Replacement</t>
  </si>
  <si>
    <t>Recycling</t>
  </si>
  <si>
    <t>Teaching Through Technology T3</t>
  </si>
  <si>
    <t>Music &amp; Performing Arts</t>
  </si>
  <si>
    <t>Visual Arts &amp; Design</t>
  </si>
  <si>
    <t>CPB-CSG 17-19 (Unrestricted)</t>
  </si>
  <si>
    <t>CPB-CSG 17-19 (Restricted)</t>
  </si>
  <si>
    <t>Believe&amp;Prepare Trans Coord 8G</t>
  </si>
  <si>
    <t>Believe&amp;PrepareTransCoord IDEA</t>
  </si>
  <si>
    <t>Believe&amp;PrepareTrans Coord TIF</t>
  </si>
  <si>
    <t>Believe&amp;PrepareTransCoordHN18</t>
  </si>
  <si>
    <t>SLU Family Resource Donations</t>
  </si>
  <si>
    <t>Project ReSET 17-18</t>
  </si>
  <si>
    <t>HHS Intern/Practicum Lab Fee</t>
  </si>
  <si>
    <t>DNA Monitoring-Artificial Reef</t>
  </si>
  <si>
    <t>DNA Monitoring-Reefs-Mtch53390</t>
  </si>
  <si>
    <t>Supplemental Need Based Schol</t>
  </si>
  <si>
    <t>SLBC-LED 2018</t>
  </si>
  <si>
    <t>SLBC-LIDEA-USDA 2018</t>
  </si>
  <si>
    <t>IDC-Ctr for Student Excellence</t>
  </si>
  <si>
    <t>Utah - Sociology &amp; Geography</t>
  </si>
  <si>
    <t>Italy - History &amp; Political Sc</t>
  </si>
  <si>
    <t>Italy - Comm &amp; FCS</t>
  </si>
  <si>
    <t>SGA-CO-Lion Statue</t>
  </si>
  <si>
    <t>Seeds of Hope</t>
  </si>
  <si>
    <t>Grad Student Recruitmnt Grants</t>
  </si>
  <si>
    <r>
      <t xml:space="preserve">SPECIFIC LOCATION(S) TRAVELED                          </t>
    </r>
    <r>
      <rPr>
        <sz val="8"/>
        <rFont val="Arial"/>
        <family val="2"/>
      </rPr>
      <t xml:space="preserve">(Show all points visited on State Business)                 </t>
    </r>
    <r>
      <rPr>
        <sz val="10"/>
        <rFont val="Arial"/>
        <family val="2"/>
      </rPr>
      <t xml:space="preserve"> </t>
    </r>
    <r>
      <rPr>
        <i/>
        <sz val="9"/>
        <rFont val="Arial"/>
        <family val="2"/>
      </rPr>
      <t>Itemize Expenses Daily</t>
    </r>
  </si>
  <si>
    <t>Name and Mailing Address or Faculty Box of Employee</t>
  </si>
  <si>
    <r>
      <t xml:space="preserve">PAID BY PCARD/TRAVEL ADVANCE                  </t>
    </r>
    <r>
      <rPr>
        <i/>
        <sz val="7"/>
        <rFont val="Arial"/>
        <family val="2"/>
      </rPr>
      <t>(If applicable)</t>
    </r>
  </si>
  <si>
    <t>Total Reimbursement Claim</t>
  </si>
  <si>
    <t>SPECIFIC LOCATION(S) TRAVELED                          (Show all points visited on State Business)                  Itemize Expenses Daily</t>
  </si>
  <si>
    <t>DESCRIPTION OF TRIPS</t>
  </si>
  <si>
    <t>Additional comments:</t>
  </si>
  <si>
    <t>Date of claim is the date you are completing the Expense Account form.</t>
  </si>
  <si>
    <t>Enter the budget unit number that is paying for the trip.</t>
  </si>
  <si>
    <t>Once printed, have traveler sign here.</t>
  </si>
  <si>
    <t>Keep a copy of this form for your records. You will not receive a copy from the Controller's Office unless changes are made.</t>
  </si>
  <si>
    <t>This section is for expenses related to University fleet vehicles only. Enter fuel expenses from a rental car in Schedule C.</t>
  </si>
  <si>
    <t>Include all additional expenses related to the trip in this section. For those expenses that were paid via Pcard and Travel Advance, select Pcard/Travel Advance in the appropriate box for those itemized expenses.</t>
  </si>
  <si>
    <t>Break down your expenses daily. (i.e. if you have lodging, 3 meals, and a taxi on a specific day, they should coincide with the date in the Date column - multiple lines with the same date can be used if the space is needed).</t>
  </si>
  <si>
    <t>This information is required.</t>
  </si>
  <si>
    <t>To be completed by Controller's Office.</t>
  </si>
  <si>
    <t>DATE      (must be sequential)</t>
  </si>
  <si>
    <t>Destination:</t>
  </si>
  <si>
    <t>Provide either odometer readings or attach a printout of the route (using Mapquest, Google Maps, etc).  Location traveled to must be specific (ie "New Orleans Airport" as opposed to "New Orleans").    ~~~~~~~~~~~~~~~~~~~~~~~~~~~~~~~~~~~~~~~~~~~~~~~~~~~                                                                                                                                                                                                                     Mileage is limited to 99 miles per round trip and per day. If you are claiming multiple round trips across multiple days and need more lines, see "Additional Mileage" tab.  The total mileage allowed for a day is calculated on the last line for all entries for that date.</t>
  </si>
  <si>
    <t>CBA</t>
  </si>
  <si>
    <t>PO</t>
  </si>
  <si>
    <t>Round Trip Travel:</t>
  </si>
  <si>
    <t>Yes</t>
  </si>
  <si>
    <t>No</t>
  </si>
  <si>
    <r>
      <t xml:space="preserve">Once printed, have appropriate Budget Unit Manager sign here.  </t>
    </r>
    <r>
      <rPr>
        <b/>
        <sz val="8"/>
        <rFont val="Arial"/>
        <family val="2"/>
      </rPr>
      <t>*If Payee is the Budget Unit Manager, then their supervisor must sign.</t>
    </r>
  </si>
  <si>
    <t xml:space="preserve">Budget Unit Mgr Signature*  </t>
  </si>
  <si>
    <t>Fayard Hall Elevator Repair</t>
  </si>
  <si>
    <t>HVAC - Multiple Buildings</t>
  </si>
  <si>
    <t>SFSP Upward Bound 2018</t>
  </si>
  <si>
    <t>ESL</t>
  </si>
  <si>
    <t>Summer Camp - Visual Arts</t>
  </si>
  <si>
    <t>CWPPRA Acad Advisory Group 18</t>
  </si>
  <si>
    <t>Fish Comm Prof-Artificial Reef</t>
  </si>
  <si>
    <t>Fish Profiling-Reef Mtch 53393</t>
  </si>
  <si>
    <t>Rock Jetty Breakwater Study</t>
  </si>
  <si>
    <t>EP-Hardy-Mathematics</t>
  </si>
  <si>
    <t>Nanotechnology App-Fisheries</t>
  </si>
  <si>
    <t>SLBC-ABP Louisiana Port Survey</t>
  </si>
  <si>
    <t>LA SBDC 17-18 LA Delta College</t>
  </si>
  <si>
    <t>LA SBDC 17-18 Mtch 59187</t>
  </si>
  <si>
    <t>Dean of Students</t>
  </si>
  <si>
    <t>Enh Student Driving Safety 18</t>
  </si>
  <si>
    <t>Travel Expenses paid by P-CARD/PO/CBA</t>
  </si>
  <si>
    <t xml:space="preserve">*Did you have more than one round trip?  </t>
  </si>
  <si>
    <t>*Select "Yes" if you traveled multiple ROUNDTRIPS on multiple dates. Otherwise, leave as "No".</t>
  </si>
  <si>
    <t xml:space="preserve">  Additional mileage from "Additional Mileage" tab  </t>
  </si>
  <si>
    <t>MEALS **               (list daily)</t>
  </si>
  <si>
    <t>Softball Stadium Improvements</t>
  </si>
  <si>
    <t>Soccer Locker Rooms Renovation</t>
  </si>
  <si>
    <t>Beach Volleyball</t>
  </si>
  <si>
    <t>LED-DXC Technology Services</t>
  </si>
  <si>
    <t>Student Union Chiller</t>
  </si>
  <si>
    <t>White Hall Upgrades</t>
  </si>
  <si>
    <t>Fine Arts Storage</t>
  </si>
  <si>
    <t>Chemistry - Water Still</t>
  </si>
  <si>
    <t>Parking Lot Gates</t>
  </si>
  <si>
    <t>UC Sidewalk Lighting</t>
  </si>
  <si>
    <t>Fayard Hall Waterproofing</t>
  </si>
  <si>
    <t>University Center - Tables</t>
  </si>
  <si>
    <t>Fayard Hall Bldg Repairs</t>
  </si>
  <si>
    <t>Rec Center Facilities Imprv</t>
  </si>
  <si>
    <t>UC Repair &amp; Repl Project</t>
  </si>
  <si>
    <t>The Inn Porch Tile Repair</t>
  </si>
  <si>
    <t>Pursley Hall Floor Resurfacing</t>
  </si>
  <si>
    <t>Univ Center VIP Lounge Renov</t>
  </si>
  <si>
    <t>KHS Pool Deck Resurfacing</t>
  </si>
  <si>
    <t>Lion Statue Sidewalk</t>
  </si>
  <si>
    <t>Shop 32 - Moving</t>
  </si>
  <si>
    <t>Library Restroom Renovations</t>
  </si>
  <si>
    <t>Library Roof Replacement</t>
  </si>
  <si>
    <t>Library Split Refrigeratn Unit</t>
  </si>
  <si>
    <t>Library Rnwl Proc for Chillers</t>
  </si>
  <si>
    <t>Mims Hall Restroom Renovations</t>
  </si>
  <si>
    <t>McGehee Hall Restroom Renovatn</t>
  </si>
  <si>
    <t>Music Annex Fire Alarms</t>
  </si>
  <si>
    <t>Garrett Hall Fire Alarm System</t>
  </si>
  <si>
    <t>KHS Pool Area Roof Replacement</t>
  </si>
  <si>
    <t>Garrett Hall Boiler Replacemnt</t>
  </si>
  <si>
    <t>McClimans Hall Generator Rplc</t>
  </si>
  <si>
    <t>Building B Roof Repl North Sec</t>
  </si>
  <si>
    <t>Control Valve Replacements</t>
  </si>
  <si>
    <t>Chiller Maintenance</t>
  </si>
  <si>
    <t>Elevators</t>
  </si>
  <si>
    <t>BU HB671-PPS</t>
  </si>
  <si>
    <t>Pursley Hall Fume Hoods</t>
  </si>
  <si>
    <t>Waterproofing/Pressure Washing</t>
  </si>
  <si>
    <t>Building B Boiler</t>
  </si>
  <si>
    <t>Library Elevator Tile</t>
  </si>
  <si>
    <t>HB671 - Dugas Air Handlers</t>
  </si>
  <si>
    <t>Electrical Surge 2019</t>
  </si>
  <si>
    <t>Anzalone Hall Renovations</t>
  </si>
  <si>
    <t>AE-ULS Summit Travel</t>
  </si>
  <si>
    <t>Northlake HMIS Data Proj 18-19</t>
  </si>
  <si>
    <t>Math/Sci Upwd Bnd Tangi 12-17</t>
  </si>
  <si>
    <t>UB MathSci-Liv-St.Helena 18-23</t>
  </si>
  <si>
    <t>Student Support Services 10-15</t>
  </si>
  <si>
    <t>Accreditation-NASAD</t>
  </si>
  <si>
    <t>Communication &amp; Media Studies</t>
  </si>
  <si>
    <t>AE-Communication &amp; Media Stds</t>
  </si>
  <si>
    <t>Feast Days: Poems</t>
  </si>
  <si>
    <t>Feast Days Poems-Mtch 44646</t>
  </si>
  <si>
    <t>World Languages and Cultures</t>
  </si>
  <si>
    <t>AE Fee-Music</t>
  </si>
  <si>
    <t>Dance Perf Project Lab Fee</t>
  </si>
  <si>
    <t>Dance Performance</t>
  </si>
  <si>
    <t>Ehn Dance/Movement Studio</t>
  </si>
  <si>
    <t>AE-Visual Art</t>
  </si>
  <si>
    <t>Coastal Concepts-Photo &amp; Video</t>
  </si>
  <si>
    <t>CPB-CSG 18-20 (Unrestricted)</t>
  </si>
  <si>
    <t>CPB-CSG 18-20 (Restricted)</t>
  </si>
  <si>
    <t>Believe &amp; Prepare TC 8g 19</t>
  </si>
  <si>
    <t>Believe &amp; Prepare TC IDEA 19</t>
  </si>
  <si>
    <t>CAEP Consultant-LA BOR</t>
  </si>
  <si>
    <t>NIET - TIF Grant</t>
  </si>
  <si>
    <t>Play Therapy Workshop</t>
  </si>
  <si>
    <t>UTPB Nursing Program Review</t>
  </si>
  <si>
    <t>Campbell Conference</t>
  </si>
  <si>
    <t>Child Welfare 15-17 Mtch 52139</t>
  </si>
  <si>
    <t>LION VIP CARE</t>
  </si>
  <si>
    <t>RN-BSN Online Program</t>
  </si>
  <si>
    <t>LBRN Pilot Project 2018-2019</t>
  </si>
  <si>
    <t>Relict Darter Pop Genetics Sdy</t>
  </si>
  <si>
    <t>St Tammany Parish Water Qualty</t>
  </si>
  <si>
    <t>STP Water Qlty-Bayou Liberty</t>
  </si>
  <si>
    <t>STP Water Qlty-Cypress Bayou</t>
  </si>
  <si>
    <t>Wild Bees East Upland Pine Eco</t>
  </si>
  <si>
    <t>Wild Bee Uplnd Pine-Mtch 53401</t>
  </si>
  <si>
    <t>Dist Asses Imperiled Fishes LA</t>
  </si>
  <si>
    <t>Assess of Fishes LA-Mtch 53403</t>
  </si>
  <si>
    <t>LBRN Core Liaison 2018-2019</t>
  </si>
  <si>
    <t>CWPPRA Academic Advisor 2019</t>
  </si>
  <si>
    <t>LBRN Summer Research-Kolbmann</t>
  </si>
  <si>
    <t>LBRN Estimating Node Age 19-22</t>
  </si>
  <si>
    <t>LBRN Est Node Ages-Mtch 53408</t>
  </si>
  <si>
    <t>IMPDH Inhibitors-Equipment 19</t>
  </si>
  <si>
    <t>Project ROOMIE-1 2018-2019</t>
  </si>
  <si>
    <t>Project ROOMIE-1 18-19 MTCH</t>
  </si>
  <si>
    <t>LBRN Administration 2018-2019</t>
  </si>
  <si>
    <t>AE-Computer Science</t>
  </si>
  <si>
    <t>LBRN Start Up Project 18-19</t>
  </si>
  <si>
    <t>Lion's Summer Code Camp</t>
  </si>
  <si>
    <t>Classification of EEG Signals</t>
  </si>
  <si>
    <t>Technology Lab - IET</t>
  </si>
  <si>
    <t>AE-Industrial &amp; Eng Technology</t>
  </si>
  <si>
    <t>STEAM Interactive Learning Exp</t>
  </si>
  <si>
    <t>Enrollment Communications</t>
  </si>
  <si>
    <t>Admissions-Special Events</t>
  </si>
  <si>
    <t>IDC-VP Admin &amp; Finance</t>
  </si>
  <si>
    <t>SLBC-LBIA-Roof Repair 18</t>
  </si>
  <si>
    <t>SLBC-LBIA-Roof Repair MTCH</t>
  </si>
  <si>
    <t>LA SBDC 2018-2019</t>
  </si>
  <si>
    <t>LA SBDC 2018-2019-Mtch 59191</t>
  </si>
  <si>
    <t>SLBC-LED 2019</t>
  </si>
  <si>
    <t>SLBC-NSBC Tax Survey 2019</t>
  </si>
  <si>
    <t>SLBC-NHBA Survey 2019</t>
  </si>
  <si>
    <t>AE-Honors</t>
  </si>
  <si>
    <t>History-England and France</t>
  </si>
  <si>
    <t>Maya Mythology-Yucatan Mexico</t>
  </si>
  <si>
    <t>Desert Ecology-Arizona</t>
  </si>
  <si>
    <t>Rock-N-Roar</t>
  </si>
  <si>
    <t>SGA-OG-MBA Society</t>
  </si>
  <si>
    <t>SGA-OG-Phi Beta Sigma</t>
  </si>
  <si>
    <t>SGA-CO-Information Center</t>
  </si>
  <si>
    <t>SGA-CO-Greek Commons Security</t>
  </si>
  <si>
    <t>SGA-PG-ULS Day</t>
  </si>
  <si>
    <t>SGA-PG-Friday Night Live</t>
  </si>
  <si>
    <t>SGA-PG-Tailgates</t>
  </si>
  <si>
    <t>SGA-CO-NPHC Plots</t>
  </si>
  <si>
    <t>SGA-CO-DOK (Solar) Tables</t>
  </si>
  <si>
    <t>SGA-CO-Renovate Tinsley Hall</t>
  </si>
  <si>
    <t>Office of Student Engagement</t>
  </si>
  <si>
    <t>Recreation Center Upgrades</t>
  </si>
  <si>
    <t>Biz-Connect 2019</t>
  </si>
  <si>
    <t>Tech-Connect 2019</t>
  </si>
  <si>
    <t>Louisiana Counseling Assn</t>
  </si>
  <si>
    <t>SAMHSA Town Hall Meeting</t>
  </si>
  <si>
    <t>Special Wave Enforcement 19</t>
  </si>
  <si>
    <t>REVISED: 3/3/20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</si>
</sst>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mm/dd/yy;@"/>
    <numFmt numFmtId="165" formatCode="[$-409]mmmm\ d\,\ yyyy;@"/>
    <numFmt numFmtId="166" formatCode="0\:00"/>
    <numFmt numFmtId="167" formatCode="0.000"/>
    <numFmt numFmtId="168" formatCode="_(* #,##0.000_);_(* \(#,##0.000\);_(* &quot;-&quot;??_);_(@_)"/>
  </numFmts>
  <fonts count="24" x14ac:knownFonts="1">
    <font>
      <sz val="10"/>
      <name val="Arial"/>
    </font>
    <font>
      <sz val="8"/>
      <name val="Arial"/>
      <family val="2"/>
    </font>
    <font>
      <b/>
      <sz val="8"/>
      <name val="Arial"/>
      <family val="2"/>
    </font>
    <font>
      <b/>
      <sz val="9"/>
      <name val="Arial"/>
      <family val="2"/>
    </font>
    <font>
      <sz val="7"/>
      <name val="Arial"/>
      <family val="2"/>
    </font>
    <font>
      <sz val="9"/>
      <name val="Arial"/>
      <family val="2"/>
    </font>
    <font>
      <i/>
      <sz val="9"/>
      <name val="Arial"/>
      <family val="2"/>
    </font>
    <font>
      <sz val="6"/>
      <name val="Arial"/>
      <family val="2"/>
    </font>
    <font>
      <b/>
      <sz val="6"/>
      <name val="Arial"/>
      <family val="2"/>
    </font>
    <font>
      <sz val="7.5"/>
      <name val="Arial"/>
      <family val="2"/>
    </font>
    <font>
      <i/>
      <sz val="7"/>
      <name val="Arial"/>
      <family val="2"/>
    </font>
    <font>
      <sz val="6.5"/>
      <name val="Arial"/>
      <family val="2"/>
    </font>
    <font>
      <sz val="10"/>
      <name val="Arial"/>
      <family val="2"/>
    </font>
    <font>
      <b/>
      <sz val="11"/>
      <name val="Arial"/>
      <family val="2"/>
    </font>
    <font>
      <sz val="10"/>
      <name val="Arial"/>
      <family val="2"/>
    </font>
    <font>
      <sz val="11"/>
      <color rgb="FF3F3F76"/>
      <name val="Calibri"/>
      <family val="2"/>
      <scheme val="minor"/>
    </font>
    <font>
      <b/>
      <sz val="10"/>
      <color indexed="0"/>
      <name val="Arial"/>
      <family val="2"/>
    </font>
    <font>
      <sz val="10"/>
      <color rgb="FF3F3F76"/>
      <name val="Calibri"/>
      <family val="2"/>
      <scheme val="minor"/>
    </font>
    <font>
      <b/>
      <sz val="14"/>
      <color theme="1"/>
      <name val="Arial"/>
      <family val="2"/>
    </font>
    <font>
      <sz val="10"/>
      <name val="Arial"/>
      <family val="2"/>
    </font>
    <font>
      <sz val="11"/>
      <name val="Calibri"/>
      <family val="2"/>
      <scheme val="minor"/>
    </font>
    <font>
      <sz val="11"/>
      <color rgb="FF3F3F76"/>
      <name val="Arial"/>
      <family val="2"/>
    </font>
    <font>
      <sz val="10"/>
      <color rgb="FF3F3F76"/>
      <name val="Arial"/>
      <family val="2"/>
    </font>
    <font>
      <b/>
      <i/>
      <sz val="10"/>
      <color rgb="FF3F3F76"/>
      <name val="Arial"/>
      <family val="2"/>
    </font>
  </fonts>
  <fills count="6">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0" tint="-0.14999847407452621"/>
        <bgColor indexed="55"/>
      </patternFill>
    </fill>
    <fill>
      <patternFill patternType="solid">
        <fgColor theme="0"/>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style="thin">
        <color indexed="64"/>
      </bottom>
      <diagonal/>
    </border>
    <border>
      <left style="thin">
        <color rgb="FF7F7F7F"/>
      </left>
      <right style="medium">
        <color indexed="64"/>
      </right>
      <top style="thin">
        <color rgb="FF7F7F7F"/>
      </top>
      <bottom style="thin">
        <color indexed="64"/>
      </bottom>
      <diagonal/>
    </border>
    <border>
      <left style="thin">
        <color rgb="FF7F7F7F"/>
      </left>
      <right style="medium">
        <color indexed="64"/>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double">
        <color auto="1"/>
      </left>
      <right style="double">
        <color auto="1"/>
      </right>
      <top/>
      <bottom style="double">
        <color auto="1"/>
      </bottom>
      <diagonal/>
    </border>
    <border>
      <left/>
      <right style="thin">
        <color rgb="FF7F7F7F"/>
      </right>
      <top style="thin">
        <color rgb="FF7F7F7F"/>
      </top>
      <bottom style="thin">
        <color rgb="FF7F7F7F"/>
      </bottom>
      <diagonal/>
    </border>
    <border>
      <left style="thin">
        <color rgb="FF7F7F7F"/>
      </left>
      <right/>
      <top style="thin">
        <color indexed="64"/>
      </top>
      <bottom style="thin">
        <color rgb="FF7F7F7F"/>
      </bottom>
      <diagonal/>
    </border>
    <border>
      <left/>
      <right style="thin">
        <color indexed="64"/>
      </right>
      <top style="thin">
        <color indexed="64"/>
      </top>
      <bottom style="thin">
        <color rgb="FF7F7F7F"/>
      </bottom>
      <diagonal/>
    </border>
    <border>
      <left/>
      <right/>
      <top style="thin">
        <color indexed="64"/>
      </top>
      <bottom style="thin">
        <color rgb="FF7F7F7F"/>
      </bottom>
      <diagonal/>
    </border>
    <border>
      <left/>
      <right style="thin">
        <color rgb="FF7F7F7F"/>
      </right>
      <top style="thin">
        <color indexed="64"/>
      </top>
      <bottom style="thin">
        <color rgb="FF7F7F7F"/>
      </bottom>
      <diagonal/>
    </border>
    <border>
      <left style="thin">
        <color rgb="FF7F7F7F"/>
      </left>
      <right/>
      <top style="thin">
        <color rgb="FF7F7F7F"/>
      </top>
      <bottom style="thin">
        <color indexed="64"/>
      </bottom>
      <diagonal/>
    </border>
    <border>
      <left/>
      <right/>
      <top style="thin">
        <color rgb="FF7F7F7F"/>
      </top>
      <bottom style="thin">
        <color indexed="64"/>
      </bottom>
      <diagonal/>
    </border>
    <border>
      <left/>
      <right style="thin">
        <color rgb="FF7F7F7F"/>
      </right>
      <top style="thin">
        <color rgb="FF7F7F7F"/>
      </top>
      <bottom style="thin">
        <color indexed="64"/>
      </bottom>
      <diagonal/>
    </border>
    <border>
      <left/>
      <right style="thin">
        <color indexed="64"/>
      </right>
      <top style="thin">
        <color rgb="FF7F7F7F"/>
      </top>
      <bottom style="thin">
        <color indexed="64"/>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style="thin">
        <color rgb="FF7F7F7F"/>
      </left>
      <right/>
      <top/>
      <bottom style="thin">
        <color rgb="FF7F7F7F"/>
      </bottom>
      <diagonal/>
    </border>
    <border>
      <left style="thin">
        <color rgb="FF7F7F7F"/>
      </left>
      <right style="thin">
        <color rgb="FF7F7F7F"/>
      </right>
      <top style="thin">
        <color rgb="FF7F7F7F"/>
      </top>
      <bottom/>
      <diagonal/>
    </border>
    <border>
      <left style="thin">
        <color rgb="FF7F7F7F"/>
      </left>
      <right style="medium">
        <color indexed="64"/>
      </right>
      <top style="thin">
        <color rgb="FF7F7F7F"/>
      </top>
      <bottom/>
      <diagonal/>
    </border>
    <border>
      <left style="medium">
        <color indexed="64"/>
      </left>
      <right/>
      <top style="thin">
        <color indexed="64"/>
      </top>
      <bottom style="thin">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rgb="FF7F7F7F"/>
      </top>
      <bottom style="thin">
        <color indexed="64"/>
      </bottom>
      <diagonal/>
    </border>
    <border>
      <left style="medium">
        <color indexed="64"/>
      </left>
      <right/>
      <top style="thin">
        <color rgb="FF7F7F7F"/>
      </top>
      <bottom/>
      <diagonal/>
    </border>
    <border>
      <left/>
      <right style="thin">
        <color rgb="FF7F7F7F"/>
      </right>
      <top style="thin">
        <color rgb="FF7F7F7F"/>
      </top>
      <bottom/>
      <diagonal/>
    </border>
    <border>
      <left style="thin">
        <color rgb="FF7F7F7F"/>
      </left>
      <right style="thin">
        <color theme="1" tint="0.499984740745262"/>
      </right>
      <top style="thin">
        <color indexed="64"/>
      </top>
      <bottom style="thin">
        <color indexed="64"/>
      </bottom>
      <diagonal/>
    </border>
    <border>
      <left style="thin">
        <color rgb="FF7F7F7F"/>
      </left>
      <right style="thin">
        <color theme="1" tint="0.499984740745262"/>
      </right>
      <top style="thin">
        <color indexed="64"/>
      </top>
      <bottom style="thin">
        <color rgb="FF7F7F7F"/>
      </bottom>
      <diagonal/>
    </border>
    <border>
      <left style="thin">
        <color rgb="FF7F7F7F"/>
      </left>
      <right style="thin">
        <color theme="1" tint="0.499984740745262"/>
      </right>
      <top style="thin">
        <color rgb="FF7F7F7F"/>
      </top>
      <bottom style="thin">
        <color rgb="FF7F7F7F"/>
      </bottom>
      <diagonal/>
    </border>
    <border>
      <left style="thin">
        <color rgb="FF7F7F7F"/>
      </left>
      <right style="thin">
        <color theme="1" tint="0.499984740745262"/>
      </right>
      <top style="thin">
        <color rgb="FF7F7F7F"/>
      </top>
      <bottom/>
      <diagonal/>
    </border>
    <border>
      <left style="thin">
        <color rgb="FF7F7F7F"/>
      </left>
      <right style="thin">
        <color theme="1" tint="0.499984740745262"/>
      </right>
      <top style="thin">
        <color rgb="FF7F7F7F"/>
      </top>
      <bottom style="thin">
        <color indexed="64"/>
      </bottom>
      <diagonal/>
    </border>
    <border>
      <left style="thin">
        <color theme="1" tint="0.499984740745262"/>
      </left>
      <right/>
      <top style="thin">
        <color indexed="64"/>
      </top>
      <bottom style="thin">
        <color indexed="64"/>
      </bottom>
      <diagonal/>
    </border>
    <border>
      <left/>
      <right style="thin">
        <color theme="1" tint="0.499984740745262"/>
      </right>
      <top style="thin">
        <color indexed="64"/>
      </top>
      <bottom style="thin">
        <color indexed="64"/>
      </bottom>
      <diagonal/>
    </border>
    <border>
      <left style="thin">
        <color rgb="FF7F7F7F"/>
      </left>
      <right/>
      <top/>
      <bottom/>
      <diagonal/>
    </border>
    <border>
      <left/>
      <right style="thin">
        <color rgb="FF7F7F7F"/>
      </right>
      <top/>
      <bottom/>
      <diagonal/>
    </border>
    <border>
      <left style="thin">
        <color rgb="FF7F7F7F"/>
      </left>
      <right/>
      <top/>
      <bottom style="thin">
        <color indexed="64"/>
      </bottom>
      <diagonal/>
    </border>
    <border>
      <left/>
      <right style="thin">
        <color rgb="FF7F7F7F"/>
      </right>
      <top/>
      <bottom style="thin">
        <color indexed="64"/>
      </bottom>
      <diagonal/>
    </border>
    <border>
      <left style="thin">
        <color rgb="FF7F7F7F"/>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rgb="FF7F7F7F"/>
      </right>
      <top style="thin">
        <color indexed="64"/>
      </top>
      <bottom style="thin">
        <color theme="1" tint="0.499984740745262"/>
      </bottom>
      <diagonal/>
    </border>
    <border>
      <left style="thin">
        <color rgb="FF7F7F7F"/>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rgb="FF7F7F7F"/>
      </right>
      <top style="thin">
        <color theme="1" tint="0.499984740745262"/>
      </top>
      <bottom style="thin">
        <color theme="1" tint="0.499984740745262"/>
      </bottom>
      <diagonal/>
    </border>
    <border>
      <left style="medium">
        <color indexed="64"/>
      </left>
      <right/>
      <top style="thin">
        <color rgb="FF7F7F7F"/>
      </top>
      <bottom style="thin">
        <color rgb="FF7F7F7F"/>
      </bottom>
      <diagonal/>
    </border>
    <border>
      <left/>
      <right style="thin">
        <color theme="1" tint="0.499984740745262"/>
      </right>
      <top style="thin">
        <color indexed="64"/>
      </top>
      <bottom style="thin">
        <color rgb="FF7F7F7F"/>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medium">
        <color indexed="64"/>
      </right>
      <top style="thin">
        <color indexed="64"/>
      </top>
      <bottom style="thin">
        <color rgb="FF7F7F7F"/>
      </bottom>
      <diagonal/>
    </border>
    <border>
      <left style="thin">
        <color theme="1" tint="0.499984740745262"/>
      </left>
      <right style="medium">
        <color indexed="64"/>
      </right>
      <top style="thin">
        <color rgb="FF7F7F7F"/>
      </top>
      <bottom style="thin">
        <color rgb="FF7F7F7F"/>
      </bottom>
      <diagonal/>
    </border>
    <border>
      <left style="thin">
        <color theme="1" tint="0.499984740745262"/>
      </left>
      <right style="medium">
        <color indexed="64"/>
      </right>
      <top style="thin">
        <color rgb="FF7F7F7F"/>
      </top>
      <bottom/>
      <diagonal/>
    </border>
    <border>
      <left style="thin">
        <color theme="1" tint="0.499984740745262"/>
      </left>
      <right style="medium">
        <color indexed="64"/>
      </right>
      <top style="thin">
        <color rgb="FF7F7F7F"/>
      </top>
      <bottom style="thin">
        <color indexed="64"/>
      </bottom>
      <diagonal/>
    </border>
    <border>
      <left/>
      <right style="thin">
        <color theme="1" tint="0.499984740745262"/>
      </right>
      <top style="thin">
        <color rgb="FF7F7F7F"/>
      </top>
      <bottom style="thin">
        <color indexed="64"/>
      </bottom>
      <diagonal/>
    </border>
    <border>
      <left style="thin">
        <color theme="1" tint="0.499984740745262"/>
      </left>
      <right style="thin">
        <color rgb="FF7F7F7F"/>
      </right>
      <top style="thin">
        <color rgb="FF7F7F7F"/>
      </top>
      <bottom style="thin">
        <color indexed="64"/>
      </bottom>
      <diagonal/>
    </border>
    <border>
      <left style="medium">
        <color indexed="64"/>
      </left>
      <right/>
      <top/>
      <bottom style="thin">
        <color indexed="64"/>
      </bottom>
      <diagonal/>
    </border>
  </borders>
  <cellStyleXfs count="4">
    <xf numFmtId="0" fontId="0" fillId="0" borderId="0"/>
    <xf numFmtId="44" fontId="14" fillId="0" borderId="0" applyFont="0" applyFill="0" applyBorder="0" applyAlignment="0" applyProtection="0"/>
    <xf numFmtId="0" fontId="15" fillId="2" borderId="50" applyNumberFormat="0" applyAlignment="0" applyProtection="0"/>
    <xf numFmtId="43" fontId="19" fillId="0" borderId="0" applyFont="0" applyFill="0" applyBorder="0" applyAlignment="0" applyProtection="0"/>
  </cellStyleXfs>
  <cellXfs count="381">
    <xf numFmtId="0" fontId="0" fillId="0" borderId="0" xfId="0"/>
    <xf numFmtId="0" fontId="0" fillId="0" borderId="1" xfId="0" applyFill="1" applyBorder="1" applyProtection="1"/>
    <xf numFmtId="0" fontId="0" fillId="0" borderId="11" xfId="0" applyBorder="1" applyProtection="1"/>
    <xf numFmtId="43" fontId="0" fillId="0" borderId="7" xfId="1" applyNumberFormat="1" applyFont="1" applyBorder="1" applyProtection="1"/>
    <xf numFmtId="0" fontId="12" fillId="0" borderId="18" xfId="0" applyFont="1" applyBorder="1"/>
    <xf numFmtId="0" fontId="0" fillId="0" borderId="16" xfId="0" applyBorder="1"/>
    <xf numFmtId="0" fontId="0" fillId="0" borderId="17" xfId="0" applyBorder="1"/>
    <xf numFmtId="0" fontId="0" fillId="0" borderId="9" xfId="0" applyBorder="1"/>
    <xf numFmtId="0" fontId="0" fillId="0" borderId="0" xfId="0" applyBorder="1"/>
    <xf numFmtId="0" fontId="0" fillId="0" borderId="10" xfId="0" applyBorder="1"/>
    <xf numFmtId="0" fontId="12" fillId="0" borderId="9" xfId="0" applyFont="1" applyBorder="1"/>
    <xf numFmtId="0" fontId="0" fillId="0" borderId="8" xfId="0" applyBorder="1"/>
    <xf numFmtId="0" fontId="0" fillId="0" borderId="2" xfId="0" applyBorder="1"/>
    <xf numFmtId="0" fontId="0" fillId="0" borderId="7" xfId="0" applyBorder="1"/>
    <xf numFmtId="0" fontId="0" fillId="0" borderId="18" xfId="0" applyBorder="1"/>
    <xf numFmtId="0" fontId="0" fillId="0" borderId="0" xfId="0" applyNumberFormat="1"/>
    <xf numFmtId="0" fontId="15" fillId="2" borderId="50" xfId="2" applyBorder="1" applyProtection="1">
      <protection locked="0"/>
    </xf>
    <xf numFmtId="0" fontId="15" fillId="2" borderId="50" xfId="2" applyNumberFormat="1" applyBorder="1" applyProtection="1">
      <protection locked="0"/>
    </xf>
    <xf numFmtId="0" fontId="16" fillId="4" borderId="58" xfId="0" applyFont="1" applyFill="1" applyBorder="1"/>
    <xf numFmtId="0" fontId="12" fillId="0" borderId="0" xfId="0" applyFont="1"/>
    <xf numFmtId="0" fontId="12" fillId="0" borderId="0" xfId="0" applyFont="1" applyAlignment="1"/>
    <xf numFmtId="0" fontId="12" fillId="0" borderId="0" xfId="0" applyFont="1" applyProtection="1">
      <protection locked="0"/>
    </xf>
    <xf numFmtId="0" fontId="15" fillId="2" borderId="60" xfId="2" applyBorder="1" applyAlignment="1" applyProtection="1">
      <alignment horizontal="left" wrapText="1"/>
      <protection locked="0"/>
    </xf>
    <xf numFmtId="0" fontId="15" fillId="2" borderId="68" xfId="2" applyBorder="1" applyAlignment="1" applyProtection="1">
      <alignment horizontal="left" wrapText="1"/>
      <protection locked="0"/>
    </xf>
    <xf numFmtId="0" fontId="17" fillId="2" borderId="64" xfId="2" applyFont="1" applyBorder="1" applyAlignment="1" applyProtection="1">
      <alignment horizontal="center" wrapText="1"/>
      <protection locked="0"/>
    </xf>
    <xf numFmtId="0" fontId="15" fillId="2" borderId="70" xfId="2" applyBorder="1" applyAlignment="1" applyProtection="1">
      <alignment horizontal="left" wrapText="1"/>
      <protection locked="0"/>
    </xf>
    <xf numFmtId="0" fontId="15" fillId="2" borderId="50" xfId="2" applyAlignment="1">
      <alignment horizontal="center"/>
    </xf>
    <xf numFmtId="0" fontId="12" fillId="0" borderId="9" xfId="0" applyFont="1" applyBorder="1" applyProtection="1"/>
    <xf numFmtId="0" fontId="0" fillId="0" borderId="0" xfId="0" applyBorder="1" applyProtection="1"/>
    <xf numFmtId="0" fontId="4" fillId="0" borderId="0" xfId="0" applyFont="1" applyBorder="1" applyAlignment="1" applyProtection="1">
      <alignment horizontal="right"/>
    </xf>
    <xf numFmtId="0" fontId="1" fillId="0" borderId="0" xfId="0" applyFont="1" applyBorder="1" applyAlignment="1" applyProtection="1">
      <alignment horizontal="right"/>
    </xf>
    <xf numFmtId="0" fontId="1" fillId="0" borderId="2" xfId="0" applyFont="1" applyBorder="1" applyAlignment="1" applyProtection="1"/>
    <xf numFmtId="0" fontId="0" fillId="0" borderId="10" xfId="0" applyBorder="1" applyProtection="1"/>
    <xf numFmtId="164" fontId="4" fillId="0" borderId="16" xfId="0" applyNumberFormat="1" applyFont="1" applyBorder="1" applyAlignment="1" applyProtection="1">
      <alignment horizontal="left" vertical="top"/>
    </xf>
    <xf numFmtId="164" fontId="4" fillId="0" borderId="44" xfId="0" applyNumberFormat="1" applyFont="1" applyBorder="1" applyAlignment="1" applyProtection="1">
      <alignment horizontal="left" vertical="top"/>
    </xf>
    <xf numFmtId="164" fontId="4" fillId="0" borderId="43" xfId="0" applyNumberFormat="1" applyFont="1" applyBorder="1" applyAlignment="1" applyProtection="1">
      <alignment horizontal="left" vertical="top"/>
    </xf>
    <xf numFmtId="0" fontId="4" fillId="0" borderId="45" xfId="0" applyFont="1" applyBorder="1" applyAlignment="1" applyProtection="1">
      <alignment vertical="top" wrapText="1"/>
    </xf>
    <xf numFmtId="0" fontId="4" fillId="0" borderId="25" xfId="0" applyFont="1" applyBorder="1" applyAlignment="1" applyProtection="1">
      <alignment vertical="top"/>
    </xf>
    <xf numFmtId="0" fontId="4" fillId="0" borderId="26" xfId="0" applyFont="1" applyBorder="1" applyAlignment="1" applyProtection="1">
      <alignment vertical="top" wrapText="1"/>
    </xf>
    <xf numFmtId="0" fontId="1" fillId="0" borderId="1" xfId="0" applyFont="1" applyBorder="1" applyAlignment="1" applyProtection="1">
      <alignment horizontal="center" shrinkToFit="1"/>
    </xf>
    <xf numFmtId="0" fontId="0" fillId="0" borderId="8" xfId="0" applyBorder="1" applyProtection="1"/>
    <xf numFmtId="0" fontId="0" fillId="0" borderId="2" xfId="0" applyBorder="1" applyProtection="1"/>
    <xf numFmtId="0" fontId="5" fillId="0" borderId="9" xfId="0" applyFont="1" applyBorder="1" applyAlignment="1" applyProtection="1">
      <alignment horizontal="right"/>
    </xf>
    <xf numFmtId="0" fontId="0" fillId="0" borderId="1" xfId="0" applyBorder="1" applyProtection="1"/>
    <xf numFmtId="0" fontId="0" fillId="0" borderId="4" xfId="0" applyBorder="1" applyProtection="1"/>
    <xf numFmtId="164" fontId="0" fillId="3" borderId="19" xfId="0" applyNumberFormat="1" applyFill="1" applyBorder="1" applyProtection="1"/>
    <xf numFmtId="0" fontId="0" fillId="3" borderId="11" xfId="0" applyFill="1" applyBorder="1" applyProtection="1"/>
    <xf numFmtId="0" fontId="1" fillId="3" borderId="11" xfId="0" applyFont="1" applyFill="1" applyBorder="1" applyAlignment="1" applyProtection="1">
      <alignment horizontal="right"/>
    </xf>
    <xf numFmtId="0" fontId="0" fillId="3" borderId="7" xfId="0" applyFill="1" applyBorder="1" applyProtection="1"/>
    <xf numFmtId="0" fontId="18" fillId="0" borderId="0" xfId="0" applyFont="1" applyAlignment="1" applyProtection="1">
      <alignment vertical="center"/>
    </xf>
    <xf numFmtId="0" fontId="12" fillId="0" borderId="0" xfId="0" applyFont="1" applyProtection="1"/>
    <xf numFmtId="0" fontId="18" fillId="0" borderId="0" xfId="0" applyFont="1" applyAlignment="1" applyProtection="1">
      <alignment horizontal="center" vertical="center"/>
    </xf>
    <xf numFmtId="0" fontId="12" fillId="0" borderId="0" xfId="0" applyFont="1" applyAlignment="1" applyProtection="1">
      <alignment horizontal="right"/>
    </xf>
    <xf numFmtId="0" fontId="12" fillId="0" borderId="0" xfId="0" applyFont="1" applyAlignment="1" applyProtection="1"/>
    <xf numFmtId="0" fontId="0" fillId="0" borderId="46" xfId="0" applyFill="1" applyBorder="1" applyAlignment="1" applyProtection="1">
      <alignment horizontal="right"/>
    </xf>
    <xf numFmtId="0" fontId="0" fillId="0" borderId="0" xfId="0" applyProtection="1"/>
    <xf numFmtId="0" fontId="1" fillId="0" borderId="0" xfId="0" applyFont="1" applyProtection="1"/>
    <xf numFmtId="0" fontId="4" fillId="0" borderId="0" xfId="0" applyFont="1" applyProtection="1"/>
    <xf numFmtId="0" fontId="7" fillId="0" borderId="0" xfId="0" applyFont="1" applyProtection="1"/>
    <xf numFmtId="14" fontId="0" fillId="0" borderId="0" xfId="0" applyNumberFormat="1" applyProtection="1"/>
    <xf numFmtId="0" fontId="12" fillId="0" borderId="0" xfId="0" applyFont="1" applyBorder="1" applyProtection="1">
      <protection locked="0"/>
    </xf>
    <xf numFmtId="0" fontId="12" fillId="0" borderId="12" xfId="0" applyFont="1" applyBorder="1" applyProtection="1">
      <protection locked="0"/>
    </xf>
    <xf numFmtId="0" fontId="12" fillId="0" borderId="13" xfId="0" applyFont="1" applyBorder="1" applyProtection="1">
      <protection locked="0"/>
    </xf>
    <xf numFmtId="43" fontId="0" fillId="0" borderId="6" xfId="3" applyFont="1" applyFill="1" applyBorder="1" applyProtection="1"/>
    <xf numFmtId="0" fontId="0" fillId="0" borderId="0" xfId="0" applyAlignment="1" applyProtection="1">
      <alignment wrapText="1"/>
    </xf>
    <xf numFmtId="0" fontId="4" fillId="0" borderId="3" xfId="0" applyFont="1" applyBorder="1" applyAlignment="1" applyProtection="1">
      <alignment horizontal="right"/>
    </xf>
    <xf numFmtId="0" fontId="4" fillId="0" borderId="1" xfId="0" applyFont="1" applyFill="1" applyBorder="1" applyAlignment="1" applyProtection="1">
      <alignment horizontal="center"/>
    </xf>
    <xf numFmtId="0" fontId="5" fillId="0" borderId="0" xfId="0" applyFont="1" applyProtection="1"/>
    <xf numFmtId="0" fontId="1" fillId="0" borderId="0" xfId="0" applyFont="1" applyAlignment="1" applyProtection="1"/>
    <xf numFmtId="0" fontId="1" fillId="0" borderId="6" xfId="0" applyFont="1" applyBorder="1" applyAlignment="1" applyProtection="1">
      <alignment horizontal="center" vertical="center"/>
    </xf>
    <xf numFmtId="0" fontId="21" fillId="2" borderId="50" xfId="2" applyFont="1" applyBorder="1" applyProtection="1">
      <protection locked="0"/>
    </xf>
    <xf numFmtId="164" fontId="22" fillId="2" borderId="54" xfId="2" applyNumberFormat="1" applyFont="1" applyBorder="1" applyAlignment="1" applyProtection="1">
      <alignment wrapText="1"/>
      <protection locked="0"/>
    </xf>
    <xf numFmtId="0" fontId="22" fillId="2" borderId="50" xfId="2" applyFont="1" applyBorder="1" applyAlignment="1" applyProtection="1">
      <alignment wrapText="1"/>
      <protection locked="0"/>
    </xf>
    <xf numFmtId="164" fontId="22" fillId="2" borderId="54" xfId="2" applyNumberFormat="1" applyFont="1" applyBorder="1" applyProtection="1">
      <protection locked="0"/>
    </xf>
    <xf numFmtId="0" fontId="22" fillId="2" borderId="50" xfId="2" applyFont="1" applyBorder="1" applyProtection="1">
      <protection locked="0"/>
    </xf>
    <xf numFmtId="0" fontId="22" fillId="2" borderId="71" xfId="2" applyFont="1" applyBorder="1" applyProtection="1">
      <protection locked="0"/>
    </xf>
    <xf numFmtId="0" fontId="12" fillId="0" borderId="26" xfId="0" applyFont="1" applyBorder="1" applyProtection="1"/>
    <xf numFmtId="0" fontId="21" fillId="2" borderId="53" xfId="2" applyFont="1" applyBorder="1" applyAlignment="1" applyProtection="1">
      <protection locked="0"/>
    </xf>
    <xf numFmtId="0" fontId="21" fillId="2" borderId="50" xfId="2" applyNumberFormat="1" applyFont="1" applyBorder="1" applyProtection="1">
      <protection locked="0"/>
    </xf>
    <xf numFmtId="166" fontId="21" fillId="2" borderId="50" xfId="2" applyNumberFormat="1" applyFont="1" applyBorder="1" applyAlignment="1" applyProtection="1">
      <alignment horizontal="center"/>
      <protection locked="0"/>
    </xf>
    <xf numFmtId="166" fontId="21" fillId="2" borderId="71" xfId="2" applyNumberFormat="1" applyFont="1" applyBorder="1" applyAlignment="1" applyProtection="1">
      <alignment horizontal="center"/>
      <protection locked="0"/>
    </xf>
    <xf numFmtId="0" fontId="1" fillId="0" borderId="32" xfId="0" applyFont="1" applyBorder="1" applyAlignment="1" applyProtection="1">
      <alignment horizontal="center"/>
    </xf>
    <xf numFmtId="43" fontId="0" fillId="0" borderId="14" xfId="3" applyFont="1" applyFill="1" applyBorder="1" applyProtection="1"/>
    <xf numFmtId="0" fontId="4" fillId="0" borderId="28" xfId="0" applyFont="1" applyBorder="1" applyAlignment="1" applyProtection="1">
      <alignment horizontal="center" wrapText="1"/>
    </xf>
    <xf numFmtId="0" fontId="1" fillId="0" borderId="32" xfId="0" applyFont="1" applyBorder="1" applyAlignment="1" applyProtection="1">
      <alignment horizontal="center" shrinkToFit="1"/>
    </xf>
    <xf numFmtId="0" fontId="1" fillId="0" borderId="45" xfId="0" applyFont="1" applyBorder="1" applyAlignment="1" applyProtection="1">
      <alignment horizontal="center"/>
    </xf>
    <xf numFmtId="0" fontId="15" fillId="2" borderId="70" xfId="2" applyBorder="1" applyAlignment="1" applyProtection="1">
      <alignment horizontal="right"/>
      <protection locked="0" hidden="1"/>
    </xf>
    <xf numFmtId="0" fontId="1" fillId="0" borderId="8" xfId="0" applyFont="1" applyBorder="1" applyAlignment="1" applyProtection="1">
      <alignment horizontal="right" vertical="center" wrapText="1"/>
    </xf>
    <xf numFmtId="164" fontId="21" fillId="2" borderId="54" xfId="2" applyNumberFormat="1" applyFont="1" applyBorder="1" applyProtection="1">
      <protection locked="0" hidden="1"/>
    </xf>
    <xf numFmtId="164" fontId="15" fillId="2" borderId="59" xfId="2" applyNumberFormat="1" applyBorder="1" applyProtection="1">
      <protection locked="0" hidden="1"/>
    </xf>
    <xf numFmtId="0" fontId="4" fillId="0" borderId="0" xfId="0" applyFont="1" applyBorder="1" applyProtection="1"/>
    <xf numFmtId="167" fontId="0" fillId="0" borderId="0" xfId="0" applyNumberFormat="1"/>
    <xf numFmtId="0" fontId="0" fillId="0" borderId="2" xfId="0" applyBorder="1" applyAlignment="1" applyProtection="1">
      <alignment horizontal="center"/>
    </xf>
    <xf numFmtId="0" fontId="1" fillId="0" borderId="1" xfId="0" applyFont="1" applyBorder="1" applyAlignment="1" applyProtection="1">
      <alignment horizontal="center"/>
    </xf>
    <xf numFmtId="0" fontId="1" fillId="0" borderId="6" xfId="0" applyFont="1" applyBorder="1" applyAlignment="1" applyProtection="1">
      <alignment horizontal="center"/>
    </xf>
    <xf numFmtId="0" fontId="0" fillId="0" borderId="4" xfId="0" applyBorder="1" applyAlignment="1" applyProtection="1">
      <alignment horizontal="center"/>
    </xf>
    <xf numFmtId="0" fontId="4" fillId="0" borderId="1" xfId="0" applyFont="1" applyBorder="1" applyAlignment="1" applyProtection="1">
      <alignment horizontal="center"/>
    </xf>
    <xf numFmtId="0" fontId="0" fillId="0" borderId="1" xfId="0" applyBorder="1" applyAlignment="1" applyProtection="1">
      <alignment horizontal="center"/>
    </xf>
    <xf numFmtId="0" fontId="4" fillId="0" borderId="6" xfId="0" applyFont="1" applyBorder="1" applyAlignment="1" applyProtection="1">
      <alignment horizontal="center"/>
    </xf>
    <xf numFmtId="0" fontId="22" fillId="5" borderId="65" xfId="2" applyFont="1" applyFill="1" applyBorder="1" applyAlignment="1" applyProtection="1">
      <alignment wrapText="1"/>
    </xf>
    <xf numFmtId="43" fontId="22" fillId="2" borderId="59" xfId="3" applyFont="1" applyFill="1" applyBorder="1" applyAlignment="1" applyProtection="1">
      <alignment wrapText="1"/>
      <protection locked="0"/>
    </xf>
    <xf numFmtId="43" fontId="22" fillId="2" borderId="59" xfId="3" applyFont="1" applyFill="1" applyBorder="1" applyProtection="1">
      <protection locked="0"/>
    </xf>
    <xf numFmtId="43" fontId="22" fillId="2" borderId="82" xfId="3" applyFont="1" applyFill="1" applyBorder="1" applyProtection="1">
      <protection locked="0"/>
    </xf>
    <xf numFmtId="0" fontId="22" fillId="0" borderId="84" xfId="2" applyFont="1" applyFill="1" applyBorder="1" applyAlignment="1" applyProtection="1">
      <protection locked="0"/>
    </xf>
    <xf numFmtId="0" fontId="22" fillId="0" borderId="83" xfId="2" applyFont="1" applyFill="1" applyBorder="1" applyAlignment="1" applyProtection="1">
      <protection locked="0"/>
    </xf>
    <xf numFmtId="43" fontId="22" fillId="2" borderId="84" xfId="3" applyFont="1" applyFill="1" applyBorder="1" applyAlignment="1" applyProtection="1">
      <alignment wrapText="1"/>
      <protection locked="0"/>
    </xf>
    <xf numFmtId="43" fontId="22" fillId="2" borderId="85" xfId="3" applyFont="1" applyFill="1" applyBorder="1" applyProtection="1">
      <protection locked="0"/>
    </xf>
    <xf numFmtId="43" fontId="22" fillId="2" borderId="86" xfId="3" applyFont="1" applyFill="1" applyBorder="1" applyProtection="1">
      <protection locked="0"/>
    </xf>
    <xf numFmtId="43" fontId="22" fillId="2" borderId="87" xfId="3" applyFont="1" applyFill="1" applyBorder="1" applyProtection="1">
      <protection locked="0"/>
    </xf>
    <xf numFmtId="164" fontId="15" fillId="2" borderId="66" xfId="2" applyNumberFormat="1" applyBorder="1" applyProtection="1">
      <protection locked="0" hidden="1"/>
    </xf>
    <xf numFmtId="0" fontId="15" fillId="2" borderId="51" xfId="2" applyBorder="1" applyProtection="1">
      <protection locked="0"/>
    </xf>
    <xf numFmtId="164" fontId="22" fillId="2" borderId="100" xfId="2" applyNumberFormat="1" applyFont="1" applyBorder="1" applyProtection="1">
      <protection locked="0"/>
    </xf>
    <xf numFmtId="164" fontId="22" fillId="2" borderId="81" xfId="2" applyNumberFormat="1" applyFont="1" applyBorder="1" applyProtection="1">
      <protection locked="0"/>
    </xf>
    <xf numFmtId="0" fontId="22" fillId="0" borderId="101" xfId="2" applyFont="1" applyFill="1" applyBorder="1" applyAlignment="1" applyProtection="1">
      <protection locked="0"/>
    </xf>
    <xf numFmtId="1" fontId="1" fillId="0" borderId="11" xfId="3" applyNumberFormat="1" applyFont="1" applyFill="1" applyBorder="1" applyProtection="1"/>
    <xf numFmtId="43" fontId="4" fillId="0" borderId="46" xfId="3" applyFont="1" applyBorder="1" applyAlignment="1" applyProtection="1"/>
    <xf numFmtId="43" fontId="0" fillId="0" borderId="20" xfId="3" applyFont="1" applyBorder="1" applyAlignment="1" applyProtection="1">
      <alignment vertical="top"/>
    </xf>
    <xf numFmtId="43" fontId="22" fillId="2" borderId="109" xfId="3" applyFont="1" applyFill="1" applyBorder="1" applyAlignment="1" applyProtection="1">
      <alignment wrapText="1"/>
      <protection locked="0"/>
    </xf>
    <xf numFmtId="43" fontId="22" fillId="2" borderId="110" xfId="3" applyFont="1" applyFill="1" applyBorder="1" applyProtection="1">
      <protection locked="0"/>
    </xf>
    <xf numFmtId="43" fontId="22" fillId="2" borderId="111" xfId="3" applyFont="1" applyFill="1" applyBorder="1" applyProtection="1">
      <protection locked="0"/>
    </xf>
    <xf numFmtId="43" fontId="22" fillId="2" borderId="112" xfId="3" applyFont="1" applyFill="1" applyBorder="1" applyProtection="1">
      <protection locked="0"/>
    </xf>
    <xf numFmtId="43" fontId="1" fillId="0" borderId="11" xfId="3" applyFont="1" applyFill="1" applyBorder="1" applyAlignment="1" applyProtection="1">
      <alignment horizontal="right"/>
    </xf>
    <xf numFmtId="0" fontId="22" fillId="5" borderId="114" xfId="2" applyFont="1" applyFill="1" applyBorder="1" applyAlignment="1" applyProtection="1">
      <alignment wrapText="1"/>
    </xf>
    <xf numFmtId="0" fontId="4" fillId="0" borderId="47" xfId="0" applyFont="1" applyBorder="1" applyAlignment="1" applyProtection="1">
      <alignment horizontal="right"/>
    </xf>
    <xf numFmtId="43" fontId="0" fillId="0" borderId="78" xfId="1" applyNumberFormat="1" applyFont="1" applyBorder="1" applyProtection="1"/>
    <xf numFmtId="0" fontId="12" fillId="2" borderId="4" xfId="0" applyFont="1" applyFill="1" applyBorder="1" applyAlignment="1" applyProtection="1">
      <alignment horizontal="left" indent="1"/>
      <protection locked="0"/>
    </xf>
    <xf numFmtId="0" fontId="12" fillId="0" borderId="8" xfId="0" applyFont="1" applyBorder="1"/>
    <xf numFmtId="168" fontId="0" fillId="0" borderId="1" xfId="1" applyNumberFormat="1" applyFont="1" applyFill="1" applyBorder="1" applyProtection="1"/>
    <xf numFmtId="168" fontId="0" fillId="0" borderId="4" xfId="1" applyNumberFormat="1" applyFont="1" applyBorder="1" applyProtection="1"/>
    <xf numFmtId="168" fontId="0" fillId="0" borderId="11" xfId="1" applyNumberFormat="1" applyFont="1" applyBorder="1" applyProtection="1"/>
    <xf numFmtId="0" fontId="12" fillId="0" borderId="88" xfId="0" applyFont="1" applyBorder="1" applyAlignment="1" applyProtection="1">
      <alignment horizontal="center"/>
      <protection locked="0"/>
    </xf>
    <xf numFmtId="0" fontId="12" fillId="0" borderId="89" xfId="0" applyFont="1" applyBorder="1" applyAlignment="1" applyProtection="1">
      <alignment horizontal="center"/>
      <protection locked="0"/>
    </xf>
    <xf numFmtId="0" fontId="4" fillId="0" borderId="79" xfId="0" applyFont="1" applyBorder="1" applyAlignment="1" applyProtection="1">
      <alignment horizontal="right"/>
    </xf>
    <xf numFmtId="0" fontId="4" fillId="0" borderId="49" xfId="0" applyFont="1" applyBorder="1" applyAlignment="1" applyProtection="1">
      <alignment horizontal="right"/>
    </xf>
    <xf numFmtId="0" fontId="4" fillId="0" borderId="47" xfId="0" applyFont="1" applyBorder="1" applyAlignment="1" applyProtection="1">
      <alignment horizontal="right"/>
    </xf>
    <xf numFmtId="43" fontId="4" fillId="0" borderId="46" xfId="3" applyFont="1" applyBorder="1" applyAlignment="1" applyProtection="1">
      <alignment horizontal="right"/>
    </xf>
    <xf numFmtId="43" fontId="4" fillId="0" borderId="49" xfId="3" applyFont="1" applyBorder="1" applyAlignment="1" applyProtection="1">
      <alignment horizontal="right"/>
    </xf>
    <xf numFmtId="0" fontId="22" fillId="2" borderId="90" xfId="2" applyFont="1" applyBorder="1" applyAlignment="1" applyProtection="1">
      <alignment horizontal="center" wrapText="1"/>
      <protection locked="0"/>
    </xf>
    <xf numFmtId="0" fontId="22" fillId="2" borderId="0" xfId="2" applyFont="1" applyBorder="1" applyAlignment="1" applyProtection="1">
      <alignment horizontal="center" wrapText="1"/>
      <protection locked="0"/>
    </xf>
    <xf numFmtId="0" fontId="22" fillId="2" borderId="91" xfId="2" applyFont="1" applyBorder="1" applyAlignment="1" applyProtection="1">
      <alignment horizontal="center" wrapText="1"/>
      <protection locked="0"/>
    </xf>
    <xf numFmtId="0" fontId="22" fillId="2" borderId="107" xfId="2" applyFont="1" applyBorder="1" applyAlignment="1" applyProtection="1">
      <alignment horizontal="center" wrapText="1"/>
      <protection locked="0"/>
    </xf>
    <xf numFmtId="0" fontId="22" fillId="2" borderId="98" xfId="2" applyFont="1" applyBorder="1" applyAlignment="1" applyProtection="1">
      <alignment horizontal="center" wrapText="1"/>
      <protection locked="0"/>
    </xf>
    <xf numFmtId="0" fontId="22" fillId="2" borderId="108" xfId="2" applyFont="1" applyBorder="1" applyAlignment="1" applyProtection="1">
      <alignment horizontal="center" wrapText="1"/>
      <protection locked="0"/>
    </xf>
    <xf numFmtId="0" fontId="22" fillId="2" borderId="104" xfId="2" applyFont="1" applyBorder="1" applyAlignment="1" applyProtection="1">
      <alignment horizontal="center" wrapText="1"/>
      <protection locked="0"/>
    </xf>
    <xf numFmtId="0" fontId="22" fillId="2" borderId="105" xfId="2" applyFont="1" applyBorder="1" applyAlignment="1" applyProtection="1">
      <alignment horizontal="center" wrapText="1"/>
      <protection locked="0"/>
    </xf>
    <xf numFmtId="0" fontId="22" fillId="2" borderId="106" xfId="2" applyFont="1" applyBorder="1" applyAlignment="1" applyProtection="1">
      <alignment horizontal="center" wrapText="1"/>
      <protection locked="0"/>
    </xf>
    <xf numFmtId="0" fontId="22" fillId="2" borderId="102" xfId="2" applyFont="1" applyBorder="1" applyAlignment="1" applyProtection="1">
      <alignment horizontal="center" wrapText="1"/>
      <protection locked="0"/>
    </xf>
    <xf numFmtId="0" fontId="22" fillId="2" borderId="103" xfId="2" applyFont="1" applyBorder="1" applyAlignment="1" applyProtection="1">
      <alignment horizontal="center" wrapText="1"/>
      <protection locked="0"/>
    </xf>
    <xf numFmtId="0" fontId="22" fillId="2" borderId="92" xfId="2" applyFont="1" applyBorder="1" applyAlignment="1" applyProtection="1">
      <alignment horizontal="center" wrapText="1"/>
      <protection locked="0"/>
    </xf>
    <xf numFmtId="0" fontId="22" fillId="2" borderId="12" xfId="2" applyFont="1" applyBorder="1" applyAlignment="1" applyProtection="1">
      <alignment horizontal="center" wrapText="1"/>
      <protection locked="0"/>
    </xf>
    <xf numFmtId="0" fontId="22" fillId="2" borderId="93" xfId="2" applyFont="1" applyBorder="1" applyAlignment="1" applyProtection="1">
      <alignment horizontal="center" wrapText="1"/>
      <protection locked="0"/>
    </xf>
    <xf numFmtId="0" fontId="21" fillId="2" borderId="60" xfId="2" applyFont="1" applyBorder="1" applyAlignment="1" applyProtection="1">
      <alignment horizontal="right"/>
      <protection locked="0" hidden="1"/>
    </xf>
    <xf numFmtId="0" fontId="21" fillId="2" borderId="61" xfId="2" applyFont="1" applyBorder="1" applyAlignment="1" applyProtection="1">
      <alignment horizontal="right"/>
      <protection locked="0" hidden="1"/>
    </xf>
    <xf numFmtId="0" fontId="23" fillId="5" borderId="79" xfId="2" applyFont="1" applyFill="1" applyBorder="1" applyAlignment="1" applyProtection="1">
      <alignment horizontal="right" wrapText="1"/>
    </xf>
    <xf numFmtId="0" fontId="23" fillId="5" borderId="49" xfId="2" applyFont="1" applyFill="1" applyBorder="1" applyAlignment="1" applyProtection="1">
      <alignment horizontal="right" wrapText="1"/>
    </xf>
    <xf numFmtId="0" fontId="23" fillId="5" borderId="47" xfId="2" applyFont="1" applyFill="1" applyBorder="1" applyAlignment="1" applyProtection="1">
      <alignment horizontal="right" wrapText="1"/>
    </xf>
    <xf numFmtId="0" fontId="1" fillId="0" borderId="0" xfId="0" applyFont="1" applyAlignment="1" applyProtection="1">
      <alignment horizontal="left" vertical="center" wrapText="1"/>
    </xf>
    <xf numFmtId="0" fontId="22" fillId="5" borderId="80" xfId="2" applyFont="1" applyFill="1" applyBorder="1" applyAlignment="1" applyProtection="1">
      <alignment horizontal="left" wrapText="1"/>
    </xf>
    <xf numFmtId="0" fontId="22" fillId="5" borderId="65" xfId="2" applyFont="1" applyFill="1" applyBorder="1" applyAlignment="1" applyProtection="1">
      <alignment horizontal="left" wrapText="1"/>
    </xf>
    <xf numFmtId="0" fontId="22" fillId="5" borderId="113" xfId="2" applyFont="1" applyFill="1" applyBorder="1" applyAlignment="1" applyProtection="1">
      <alignment horizontal="left" wrapText="1"/>
    </xf>
    <xf numFmtId="0" fontId="1" fillId="0" borderId="0" xfId="0" applyFont="1" applyAlignment="1" applyProtection="1">
      <alignment horizontal="left" vertical="top" wrapText="1"/>
    </xf>
    <xf numFmtId="0" fontId="4" fillId="0" borderId="25" xfId="0" applyFont="1" applyBorder="1" applyAlignment="1" applyProtection="1">
      <alignment horizontal="center" wrapText="1"/>
    </xf>
    <xf numFmtId="0" fontId="4" fillId="0" borderId="26" xfId="0" applyFont="1" applyBorder="1" applyAlignment="1" applyProtection="1">
      <alignment horizontal="center" wrapText="1"/>
    </xf>
    <xf numFmtId="0" fontId="4" fillId="0" borderId="27" xfId="0" applyFont="1" applyBorder="1" applyAlignment="1" applyProtection="1">
      <alignment horizontal="center" wrapText="1"/>
    </xf>
    <xf numFmtId="0" fontId="4" fillId="0" borderId="30" xfId="0" applyFont="1" applyBorder="1" applyAlignment="1" applyProtection="1">
      <alignment horizontal="center" wrapText="1"/>
    </xf>
    <xf numFmtId="0" fontId="4" fillId="0" borderId="12" xfId="0" applyFont="1" applyBorder="1" applyAlignment="1" applyProtection="1">
      <alignment horizontal="center" wrapText="1"/>
    </xf>
    <xf numFmtId="0" fontId="4" fillId="0" borderId="31" xfId="0" applyFont="1" applyBorder="1" applyAlignment="1" applyProtection="1">
      <alignment horizontal="center" wrapText="1"/>
    </xf>
    <xf numFmtId="0" fontId="22" fillId="2" borderId="94" xfId="2" applyFont="1" applyBorder="1" applyAlignment="1" applyProtection="1">
      <alignment horizontal="center" wrapText="1"/>
      <protection locked="0"/>
    </xf>
    <xf numFmtId="0" fontId="22" fillId="2" borderId="95" xfId="2" applyFont="1" applyBorder="1" applyAlignment="1" applyProtection="1">
      <alignment horizontal="center" wrapText="1"/>
      <protection locked="0"/>
    </xf>
    <xf numFmtId="0" fontId="22" fillId="2" borderId="96" xfId="2" applyFont="1" applyBorder="1" applyAlignment="1" applyProtection="1">
      <alignment horizontal="center" wrapText="1"/>
      <protection locked="0"/>
    </xf>
    <xf numFmtId="0" fontId="4" fillId="0" borderId="22" xfId="0" applyFont="1" applyBorder="1" applyAlignment="1" applyProtection="1">
      <alignment horizontal="center" wrapText="1"/>
    </xf>
    <xf numFmtId="0" fontId="4" fillId="0" borderId="24" xfId="0" applyFont="1" applyBorder="1" applyAlignment="1" applyProtection="1">
      <alignment horizontal="center" wrapText="1"/>
    </xf>
    <xf numFmtId="0" fontId="4" fillId="0" borderId="14" xfId="0" applyFont="1" applyBorder="1" applyAlignment="1" applyProtection="1">
      <alignment horizontal="center" wrapText="1"/>
    </xf>
    <xf numFmtId="0" fontId="4" fillId="0" borderId="13" xfId="0" applyFont="1" applyBorder="1" applyAlignment="1" applyProtection="1">
      <alignment horizontal="center" wrapText="1"/>
    </xf>
    <xf numFmtId="0" fontId="4" fillId="0" borderId="48" xfId="0" applyFont="1" applyBorder="1" applyAlignment="1" applyProtection="1">
      <alignment horizontal="center" wrapText="1"/>
    </xf>
    <xf numFmtId="0" fontId="4" fillId="0" borderId="14" xfId="0" applyFont="1" applyFill="1" applyBorder="1" applyAlignment="1" applyProtection="1">
      <alignment horizontal="center" wrapText="1"/>
    </xf>
    <xf numFmtId="0" fontId="4" fillId="0" borderId="21" xfId="0" applyFont="1" applyFill="1" applyBorder="1" applyAlignment="1" applyProtection="1">
      <alignment horizontal="center" wrapText="1"/>
    </xf>
    <xf numFmtId="0" fontId="4" fillId="0" borderId="14" xfId="0" applyFont="1" applyBorder="1" applyAlignment="1" applyProtection="1">
      <alignment horizontal="center"/>
    </xf>
    <xf numFmtId="0" fontId="4" fillId="0" borderId="21" xfId="0" applyFont="1" applyBorder="1" applyAlignment="1" applyProtection="1">
      <alignment horizontal="center"/>
    </xf>
    <xf numFmtId="0" fontId="4" fillId="0" borderId="32" xfId="0" applyFont="1" applyBorder="1" applyAlignment="1" applyProtection="1">
      <alignment horizontal="center" wrapText="1"/>
    </xf>
    <xf numFmtId="0" fontId="4" fillId="0" borderId="15" xfId="0" applyFont="1" applyBorder="1" applyAlignment="1" applyProtection="1">
      <alignment horizontal="center" wrapText="1"/>
    </xf>
    <xf numFmtId="0" fontId="12" fillId="0" borderId="88" xfId="0" applyFont="1" applyBorder="1" applyAlignment="1" applyProtection="1">
      <alignment horizontal="center" wrapText="1"/>
      <protection locked="0"/>
    </xf>
    <xf numFmtId="0" fontId="12" fillId="0" borderId="89" xfId="0" applyFont="1" applyBorder="1" applyAlignment="1" applyProtection="1">
      <alignment horizontal="center" wrapText="1"/>
      <protection locked="0"/>
    </xf>
    <xf numFmtId="0" fontId="1" fillId="0" borderId="25" xfId="0" applyFont="1" applyBorder="1" applyAlignment="1" applyProtection="1">
      <alignment horizontal="center" wrapText="1"/>
    </xf>
    <xf numFmtId="0" fontId="1" fillId="0" borderId="26" xfId="0" applyFont="1" applyBorder="1" applyAlignment="1" applyProtection="1">
      <alignment horizontal="center" wrapText="1"/>
    </xf>
    <xf numFmtId="0" fontId="1" fillId="0" borderId="27" xfId="0" applyFont="1" applyBorder="1" applyAlignment="1" applyProtection="1">
      <alignment horizontal="center" wrapText="1"/>
    </xf>
    <xf numFmtId="0" fontId="1" fillId="0" borderId="28" xfId="0" applyFont="1" applyBorder="1" applyAlignment="1" applyProtection="1">
      <alignment horizontal="center" wrapText="1"/>
    </xf>
    <xf numFmtId="0" fontId="1" fillId="0" borderId="0" xfId="0" applyFont="1" applyBorder="1" applyAlignment="1" applyProtection="1">
      <alignment horizontal="center" wrapText="1"/>
    </xf>
    <xf numFmtId="0" fontId="1" fillId="0" borderId="29" xfId="0" applyFont="1" applyBorder="1" applyAlignment="1" applyProtection="1">
      <alignment horizontal="center" wrapText="1"/>
    </xf>
    <xf numFmtId="0" fontId="1" fillId="0" borderId="30" xfId="0" applyFont="1" applyBorder="1" applyAlignment="1" applyProtection="1">
      <alignment horizontal="center" wrapText="1"/>
    </xf>
    <xf numFmtId="0" fontId="1" fillId="0" borderId="12" xfId="0" applyFont="1" applyBorder="1" applyAlignment="1" applyProtection="1">
      <alignment horizontal="center" wrapText="1"/>
    </xf>
    <xf numFmtId="0" fontId="1" fillId="0" borderId="31" xfId="0" applyFont="1" applyBorder="1" applyAlignment="1" applyProtection="1">
      <alignment horizontal="center" wrapText="1"/>
    </xf>
    <xf numFmtId="0" fontId="2" fillId="0" borderId="40" xfId="0" applyFont="1" applyBorder="1" applyAlignment="1" applyProtection="1">
      <alignment horizontal="center"/>
    </xf>
    <xf numFmtId="0" fontId="1" fillId="0" borderId="41" xfId="0" applyFont="1" applyBorder="1" applyAlignment="1" applyProtection="1">
      <alignment horizontal="center"/>
    </xf>
    <xf numFmtId="0" fontId="1" fillId="0" borderId="42" xfId="0" applyFont="1" applyBorder="1" applyAlignment="1" applyProtection="1">
      <alignment horizontal="center"/>
    </xf>
    <xf numFmtId="0" fontId="22" fillId="5" borderId="64" xfId="2" applyFont="1" applyFill="1" applyBorder="1" applyAlignment="1" applyProtection="1">
      <alignment horizontal="right"/>
    </xf>
    <xf numFmtId="0" fontId="22" fillId="5" borderId="67" xfId="2" applyFont="1" applyFill="1" applyBorder="1" applyAlignment="1" applyProtection="1">
      <alignment horizontal="right"/>
    </xf>
    <xf numFmtId="0" fontId="2" fillId="0" borderId="115" xfId="0" applyFont="1" applyBorder="1" applyAlignment="1" applyProtection="1">
      <alignment horizontal="center"/>
    </xf>
    <xf numFmtId="0" fontId="2" fillId="0" borderId="12" xfId="0" applyFont="1" applyBorder="1" applyAlignment="1" applyProtection="1">
      <alignment horizontal="center"/>
    </xf>
    <xf numFmtId="0" fontId="2" fillId="0" borderId="35" xfId="0" applyFont="1" applyBorder="1" applyAlignment="1" applyProtection="1">
      <alignment horizontal="center"/>
    </xf>
    <xf numFmtId="0" fontId="1" fillId="0" borderId="1" xfId="0" applyFont="1" applyBorder="1" applyAlignment="1" applyProtection="1">
      <alignment horizontal="center" vertical="center"/>
    </xf>
    <xf numFmtId="0" fontId="1" fillId="0" borderId="22" xfId="0" applyFont="1" applyBorder="1" applyAlignment="1" applyProtection="1">
      <alignment horizontal="center"/>
    </xf>
    <xf numFmtId="0" fontId="1" fillId="0" borderId="23" xfId="0" applyFont="1" applyBorder="1" applyAlignment="1" applyProtection="1">
      <alignment horizontal="center"/>
    </xf>
    <xf numFmtId="0" fontId="1" fillId="0" borderId="24" xfId="0" applyFont="1" applyBorder="1" applyAlignment="1" applyProtection="1">
      <alignment horizontal="center"/>
    </xf>
    <xf numFmtId="0" fontId="4" fillId="3" borderId="39" xfId="0" applyFont="1" applyFill="1" applyBorder="1" applyAlignment="1" applyProtection="1">
      <alignment horizontal="right"/>
    </xf>
    <xf numFmtId="0" fontId="4" fillId="3" borderId="3" xfId="0" applyFont="1" applyFill="1" applyBorder="1" applyAlignment="1" applyProtection="1">
      <alignment horizontal="right"/>
    </xf>
    <xf numFmtId="0" fontId="1" fillId="0" borderId="32" xfId="0" applyFont="1" applyBorder="1" applyAlignment="1" applyProtection="1">
      <alignment horizontal="center"/>
    </xf>
    <xf numFmtId="0" fontId="1" fillId="0" borderId="33" xfId="0" applyFont="1" applyBorder="1" applyAlignment="1" applyProtection="1">
      <alignment horizontal="center"/>
    </xf>
    <xf numFmtId="0" fontId="1" fillId="0" borderId="15" xfId="0" applyFont="1" applyBorder="1" applyAlignment="1" applyProtection="1">
      <alignment horizontal="center"/>
    </xf>
    <xf numFmtId="0" fontId="1" fillId="0" borderId="25" xfId="0" applyFont="1" applyBorder="1" applyAlignment="1" applyProtection="1">
      <alignment horizontal="center"/>
    </xf>
    <xf numFmtId="0" fontId="1" fillId="0" borderId="27" xfId="0" applyFont="1" applyBorder="1" applyAlignment="1" applyProtection="1">
      <alignment horizontal="center"/>
    </xf>
    <xf numFmtId="0" fontId="1" fillId="0" borderId="28" xfId="0" applyFont="1" applyBorder="1" applyAlignment="1" applyProtection="1">
      <alignment horizontal="center"/>
    </xf>
    <xf numFmtId="0" fontId="1" fillId="0" borderId="29" xfId="0" applyFont="1" applyBorder="1" applyAlignment="1" applyProtection="1">
      <alignment horizontal="center"/>
    </xf>
    <xf numFmtId="0" fontId="1" fillId="0" borderId="30" xfId="0" applyFont="1" applyBorder="1" applyAlignment="1" applyProtection="1">
      <alignment horizontal="center"/>
    </xf>
    <xf numFmtId="0" fontId="1" fillId="0" borderId="31" xfId="0" applyFont="1" applyBorder="1" applyAlignment="1" applyProtection="1">
      <alignment horizontal="center"/>
    </xf>
    <xf numFmtId="0" fontId="1" fillId="0" borderId="0" xfId="0" applyFont="1" applyAlignment="1" applyProtection="1">
      <alignment horizontal="left" vertical="center"/>
    </xf>
    <xf numFmtId="44" fontId="0" fillId="0" borderId="76" xfId="0" applyNumberFormat="1" applyFill="1" applyBorder="1" applyAlignment="1" applyProtection="1">
      <alignment horizontal="center"/>
    </xf>
    <xf numFmtId="44" fontId="0" fillId="0" borderId="77" xfId="0" applyNumberFormat="1" applyFill="1" applyBorder="1" applyAlignment="1" applyProtection="1">
      <alignment horizontal="center"/>
    </xf>
    <xf numFmtId="0" fontId="7" fillId="0" borderId="36" xfId="0" applyFont="1" applyBorder="1" applyAlignment="1" applyProtection="1">
      <alignment horizontal="center"/>
    </xf>
    <xf numFmtId="0" fontId="7" fillId="0" borderId="37" xfId="0" applyFont="1" applyBorder="1" applyAlignment="1" applyProtection="1">
      <alignment horizontal="center"/>
    </xf>
    <xf numFmtId="0" fontId="7" fillId="0" borderId="38" xfId="0" applyFont="1" applyBorder="1" applyAlignment="1" applyProtection="1">
      <alignment horizontal="center"/>
    </xf>
    <xf numFmtId="165" fontId="21" fillId="2" borderId="71" xfId="2" applyNumberFormat="1" applyFont="1" applyBorder="1" applyAlignment="1" applyProtection="1">
      <alignment horizontal="center"/>
      <protection locked="0"/>
    </xf>
    <xf numFmtId="165" fontId="21" fillId="2" borderId="72" xfId="2" applyNumberFormat="1" applyFont="1" applyBorder="1" applyAlignment="1" applyProtection="1">
      <alignment horizontal="center"/>
      <protection locked="0"/>
    </xf>
    <xf numFmtId="0" fontId="4" fillId="0" borderId="9" xfId="0" applyFont="1" applyFill="1" applyBorder="1" applyAlignment="1" applyProtection="1">
      <alignment horizontal="right"/>
    </xf>
    <xf numFmtId="0" fontId="4" fillId="0" borderId="0" xfId="0" applyFont="1" applyFill="1" applyBorder="1" applyAlignment="1" applyProtection="1">
      <alignment horizontal="right"/>
    </xf>
    <xf numFmtId="0" fontId="12" fillId="0" borderId="8" xfId="0" applyFont="1" applyBorder="1" applyAlignment="1" applyProtection="1">
      <alignment horizontal="right"/>
    </xf>
    <xf numFmtId="0" fontId="0" fillId="0" borderId="2" xfId="0" applyBorder="1" applyAlignment="1" applyProtection="1">
      <alignment horizontal="right"/>
    </xf>
    <xf numFmtId="44" fontId="12" fillId="0" borderId="12" xfId="0" applyNumberFormat="1" applyFont="1" applyFill="1" applyBorder="1" applyAlignment="1" applyProtection="1">
      <alignment horizontal="center"/>
    </xf>
    <xf numFmtId="44" fontId="12" fillId="0" borderId="35" xfId="0" applyNumberFormat="1" applyFont="1" applyFill="1" applyBorder="1" applyAlignment="1" applyProtection="1">
      <alignment horizontal="center"/>
    </xf>
    <xf numFmtId="44" fontId="12" fillId="0" borderId="2" xfId="1" applyFont="1" applyFill="1" applyBorder="1" applyAlignment="1" applyProtection="1">
      <alignment horizontal="center"/>
    </xf>
    <xf numFmtId="44" fontId="12" fillId="0" borderId="7" xfId="1" applyFont="1" applyFill="1" applyBorder="1" applyAlignment="1" applyProtection="1">
      <alignment horizontal="center"/>
    </xf>
    <xf numFmtId="0" fontId="11" fillId="0" borderId="9" xfId="0" applyFont="1" applyBorder="1" applyAlignment="1" applyProtection="1">
      <alignment horizontal="left" wrapText="1"/>
    </xf>
    <xf numFmtId="0" fontId="11" fillId="0" borderId="0" xfId="0" applyFont="1" applyBorder="1" applyAlignment="1" applyProtection="1">
      <alignment horizontal="left" wrapText="1"/>
    </xf>
    <xf numFmtId="0" fontId="11" fillId="0" borderId="10" xfId="0" applyFont="1" applyBorder="1" applyAlignment="1" applyProtection="1">
      <alignment horizontal="left" wrapText="1"/>
    </xf>
    <xf numFmtId="0" fontId="7" fillId="0" borderId="9" xfId="0" applyFont="1" applyBorder="1" applyAlignment="1" applyProtection="1">
      <alignment horizontal="center"/>
    </xf>
    <xf numFmtId="0" fontId="7" fillId="0" borderId="0" xfId="0" applyFont="1" applyBorder="1" applyAlignment="1" applyProtection="1">
      <alignment horizontal="center"/>
    </xf>
    <xf numFmtId="0" fontId="7" fillId="0" borderId="16" xfId="0" applyFont="1" applyBorder="1" applyAlignment="1" applyProtection="1">
      <alignment horizontal="center"/>
    </xf>
    <xf numFmtId="0" fontId="7" fillId="0" borderId="17" xfId="0" applyFont="1" applyBorder="1" applyAlignment="1" applyProtection="1">
      <alignment horizontal="center"/>
    </xf>
    <xf numFmtId="44" fontId="12" fillId="0" borderId="12" xfId="0" applyNumberFormat="1" applyFont="1" applyFill="1" applyBorder="1" applyAlignment="1" applyProtection="1">
      <alignment horizontal="center"/>
      <protection locked="0"/>
    </xf>
    <xf numFmtId="44" fontId="12" fillId="0" borderId="35" xfId="0" applyNumberFormat="1" applyFont="1" applyFill="1" applyBorder="1" applyAlignment="1" applyProtection="1">
      <alignment horizontal="center"/>
      <protection locked="0"/>
    </xf>
    <xf numFmtId="0" fontId="0" fillId="0" borderId="9" xfId="0" applyFill="1" applyBorder="1" applyAlignment="1" applyProtection="1">
      <alignment horizontal="right"/>
    </xf>
    <xf numFmtId="0" fontId="0" fillId="0" borderId="0" xfId="0" applyFill="1" applyBorder="1" applyAlignment="1" applyProtection="1">
      <alignment horizontal="right"/>
    </xf>
    <xf numFmtId="44" fontId="12" fillId="0" borderId="75" xfId="0" applyNumberFormat="1" applyFont="1" applyFill="1" applyBorder="1" applyAlignment="1" applyProtection="1">
      <alignment horizontal="center"/>
    </xf>
    <xf numFmtId="44" fontId="12" fillId="0" borderId="74" xfId="0" applyNumberFormat="1" applyFont="1" applyFill="1" applyBorder="1" applyAlignment="1" applyProtection="1">
      <alignment horizontal="center"/>
    </xf>
    <xf numFmtId="0" fontId="4" fillId="0" borderId="0" xfId="0" applyFont="1" applyBorder="1" applyAlignment="1" applyProtection="1">
      <alignment horizontal="center" wrapText="1"/>
      <protection locked="0"/>
    </xf>
    <xf numFmtId="0" fontId="21" fillId="2" borderId="46" xfId="2" applyFont="1" applyBorder="1" applyAlignment="1" applyProtection="1">
      <alignment horizontal="left" vertical="top" wrapText="1"/>
      <protection locked="0"/>
    </xf>
    <xf numFmtId="0" fontId="21" fillId="2" borderId="49" xfId="2" applyFont="1" applyBorder="1" applyAlignment="1" applyProtection="1">
      <alignment horizontal="left" vertical="top" wrapText="1"/>
      <protection locked="0"/>
    </xf>
    <xf numFmtId="0" fontId="21" fillId="2" borderId="78" xfId="2" applyFont="1" applyBorder="1" applyAlignment="1" applyProtection="1">
      <alignment horizontal="left" vertical="top" wrapText="1"/>
      <protection locked="0"/>
    </xf>
    <xf numFmtId="0" fontId="21" fillId="2" borderId="25" xfId="2" applyFont="1" applyBorder="1" applyAlignment="1" applyProtection="1">
      <alignment horizontal="left" vertical="top" wrapText="1"/>
      <protection locked="0"/>
    </xf>
    <xf numFmtId="0" fontId="21" fillId="2" borderId="26" xfId="2" applyFont="1" applyBorder="1" applyAlignment="1" applyProtection="1">
      <alignment horizontal="left" vertical="top" wrapText="1"/>
      <protection locked="0"/>
    </xf>
    <xf numFmtId="0" fontId="21" fillId="2" borderId="34" xfId="2" applyFont="1" applyBorder="1" applyAlignment="1" applyProtection="1">
      <alignment horizontal="left" vertical="top" wrapText="1"/>
      <protection locked="0"/>
    </xf>
    <xf numFmtId="0" fontId="21" fillId="2" borderId="30" xfId="2" applyFont="1" applyBorder="1" applyAlignment="1" applyProtection="1">
      <alignment horizontal="left" vertical="top" wrapText="1"/>
      <protection locked="0"/>
    </xf>
    <xf numFmtId="0" fontId="21" fillId="2" borderId="12" xfId="2" applyFont="1" applyBorder="1" applyAlignment="1" applyProtection="1">
      <alignment horizontal="left" vertical="top" wrapText="1"/>
      <protection locked="0"/>
    </xf>
    <xf numFmtId="0" fontId="21" fillId="2" borderId="35" xfId="2" applyFont="1" applyBorder="1" applyAlignment="1" applyProtection="1">
      <alignment horizontal="left" vertical="top" wrapText="1"/>
      <protection locked="0"/>
    </xf>
    <xf numFmtId="44" fontId="12" fillId="0" borderId="75" xfId="1" applyFont="1" applyFill="1" applyBorder="1" applyAlignment="1" applyProtection="1">
      <alignment horizontal="center"/>
      <protection locked="0"/>
    </xf>
    <xf numFmtId="44" fontId="12" fillId="0" borderId="74" xfId="1" applyFont="1" applyFill="1" applyBorder="1" applyAlignment="1" applyProtection="1">
      <alignment horizontal="center"/>
      <protection locked="0"/>
    </xf>
    <xf numFmtId="0" fontId="13" fillId="0" borderId="0" xfId="0" applyFont="1" applyAlignment="1" applyProtection="1">
      <alignment horizontal="center"/>
    </xf>
    <xf numFmtId="0" fontId="4" fillId="0" borderId="43" xfId="0" applyFont="1" applyBorder="1" applyAlignment="1" applyProtection="1">
      <alignment horizontal="left" vertical="top" wrapText="1"/>
    </xf>
    <xf numFmtId="0" fontId="4" fillId="0" borderId="17" xfId="0" applyFont="1" applyBorder="1" applyAlignment="1" applyProtection="1">
      <alignment horizontal="left" vertical="top" wrapText="1"/>
    </xf>
    <xf numFmtId="0" fontId="2" fillId="0" borderId="43" xfId="0" applyFont="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2" fillId="0" borderId="44" xfId="0" applyFont="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9" xfId="0" applyFont="1" applyBorder="1" applyAlignment="1" applyProtection="1">
      <alignment horizontal="center" vertical="center" wrapText="1"/>
    </xf>
    <xf numFmtId="0" fontId="1" fillId="0" borderId="18" xfId="0" applyFont="1" applyBorder="1" applyAlignment="1" applyProtection="1">
      <alignment horizontal="left" vertical="center" wrapText="1"/>
    </xf>
    <xf numFmtId="0" fontId="1" fillId="0" borderId="16" xfId="0" applyFont="1" applyBorder="1" applyAlignment="1" applyProtection="1">
      <alignment horizontal="left" vertical="center" wrapText="1"/>
    </xf>
    <xf numFmtId="0" fontId="1" fillId="0" borderId="44" xfId="0" applyFont="1" applyBorder="1" applyAlignment="1" applyProtection="1">
      <alignment horizontal="left" vertical="center" wrapText="1"/>
    </xf>
    <xf numFmtId="0" fontId="1" fillId="0" borderId="9"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1" fillId="0" borderId="29" xfId="0" applyFont="1" applyBorder="1" applyAlignment="1" applyProtection="1">
      <alignment horizontal="left" vertical="center" wrapText="1"/>
    </xf>
    <xf numFmtId="0" fontId="1" fillId="0" borderId="8" xfId="0" applyFont="1" applyBorder="1" applyAlignment="1" applyProtection="1">
      <alignment horizontal="left" vertical="center" wrapText="1"/>
    </xf>
    <xf numFmtId="0" fontId="1" fillId="0" borderId="2" xfId="0" applyFont="1" applyBorder="1" applyAlignment="1" applyProtection="1">
      <alignment horizontal="left" vertical="center" wrapText="1"/>
    </xf>
    <xf numFmtId="0" fontId="1" fillId="0" borderId="3" xfId="0" applyFont="1" applyBorder="1" applyAlignment="1" applyProtection="1">
      <alignment horizontal="left" vertical="center" wrapText="1"/>
    </xf>
    <xf numFmtId="0" fontId="0" fillId="0" borderId="25" xfId="0" applyBorder="1" applyAlignment="1" applyProtection="1">
      <alignment horizontal="center" wrapText="1"/>
    </xf>
    <xf numFmtId="0" fontId="0" fillId="0" borderId="26" xfId="0" applyBorder="1" applyAlignment="1" applyProtection="1">
      <alignment horizontal="center" wrapText="1"/>
    </xf>
    <xf numFmtId="0" fontId="0" fillId="0" borderId="27" xfId="0" applyBorder="1" applyAlignment="1" applyProtection="1">
      <alignment horizontal="center" wrapText="1"/>
    </xf>
    <xf numFmtId="0" fontId="0" fillId="0" borderId="28" xfId="0" applyBorder="1" applyAlignment="1" applyProtection="1">
      <alignment horizontal="center" wrapText="1"/>
    </xf>
    <xf numFmtId="0" fontId="0" fillId="0" borderId="0" xfId="0" applyBorder="1" applyAlignment="1" applyProtection="1">
      <alignment horizontal="center" wrapText="1"/>
    </xf>
    <xf numFmtId="0" fontId="0" fillId="0" borderId="29" xfId="0" applyBorder="1" applyAlignment="1" applyProtection="1">
      <alignment horizontal="center" wrapText="1"/>
    </xf>
    <xf numFmtId="0" fontId="0" fillId="0" borderId="30" xfId="0" applyBorder="1" applyAlignment="1" applyProtection="1">
      <alignment horizontal="center" wrapText="1"/>
    </xf>
    <xf numFmtId="0" fontId="0" fillId="0" borderId="12" xfId="0" applyBorder="1" applyAlignment="1" applyProtection="1">
      <alignment horizontal="center" wrapText="1"/>
    </xf>
    <xf numFmtId="0" fontId="0" fillId="0" borderId="31" xfId="0" applyBorder="1" applyAlignment="1" applyProtection="1">
      <alignment horizontal="center" wrapText="1"/>
    </xf>
    <xf numFmtId="0" fontId="5" fillId="0" borderId="22" xfId="0" applyFont="1" applyBorder="1" applyAlignment="1" applyProtection="1">
      <alignment horizontal="center"/>
    </xf>
    <xf numFmtId="0" fontId="5" fillId="0" borderId="23" xfId="0" applyFont="1" applyBorder="1" applyAlignment="1" applyProtection="1">
      <alignment horizontal="center"/>
    </xf>
    <xf numFmtId="0" fontId="5" fillId="0" borderId="24" xfId="0" applyFont="1" applyBorder="1" applyAlignment="1" applyProtection="1">
      <alignment horizontal="center"/>
    </xf>
    <xf numFmtId="0" fontId="2" fillId="0" borderId="18" xfId="0" applyFont="1" applyBorder="1" applyAlignment="1" applyProtection="1">
      <alignment horizontal="center"/>
    </xf>
    <xf numFmtId="0" fontId="1" fillId="0" borderId="16" xfId="0" applyFont="1" applyBorder="1" applyAlignment="1" applyProtection="1">
      <alignment horizontal="center"/>
    </xf>
    <xf numFmtId="0" fontId="1" fillId="0" borderId="17" xfId="0" applyFont="1" applyBorder="1" applyAlignment="1" applyProtection="1">
      <alignment horizontal="center"/>
    </xf>
    <xf numFmtId="0" fontId="2" fillId="0" borderId="16" xfId="0" applyFont="1" applyBorder="1" applyAlignment="1" applyProtection="1">
      <alignment horizontal="center" vertical="top" wrapText="1"/>
    </xf>
    <xf numFmtId="0" fontId="2" fillId="0" borderId="17" xfId="0" applyFont="1" applyBorder="1" applyAlignment="1" applyProtection="1">
      <alignment horizontal="center" vertical="top" wrapText="1"/>
    </xf>
    <xf numFmtId="0" fontId="3" fillId="0" borderId="18" xfId="0" applyFont="1"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17"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10" xfId="0" applyBorder="1" applyAlignment="1" applyProtection="1">
      <alignment horizontal="center" vertical="center" wrapText="1"/>
    </xf>
    <xf numFmtId="0" fontId="9" fillId="0" borderId="0" xfId="0" applyFont="1" applyBorder="1" applyAlignment="1" applyProtection="1">
      <alignment horizontal="left" vertical="center" wrapText="1"/>
    </xf>
    <xf numFmtId="0" fontId="9" fillId="0" borderId="0" xfId="0" applyFont="1" applyBorder="1" applyAlignment="1" applyProtection="1">
      <alignment vertical="center"/>
    </xf>
    <xf numFmtId="0" fontId="9" fillId="0" borderId="10" xfId="0" applyFont="1" applyBorder="1" applyAlignment="1" applyProtection="1">
      <alignment vertical="center"/>
    </xf>
    <xf numFmtId="0" fontId="21" fillId="2" borderId="50" xfId="2" applyFont="1" applyBorder="1" applyAlignment="1" applyProtection="1">
      <alignment horizontal="left" vertical="top" wrapText="1"/>
      <protection locked="0"/>
    </xf>
    <xf numFmtId="0" fontId="21" fillId="2" borderId="53" xfId="2" applyFont="1" applyBorder="1" applyAlignment="1" applyProtection="1">
      <alignment horizontal="left" vertical="top" wrapText="1"/>
      <protection locked="0"/>
    </xf>
    <xf numFmtId="0" fontId="21" fillId="2" borderId="54" xfId="2" applyFont="1" applyBorder="1" applyAlignment="1" applyProtection="1">
      <alignment horizontal="left" vertical="top" wrapText="1"/>
      <protection locked="0"/>
    </xf>
    <xf numFmtId="0" fontId="1" fillId="0" borderId="32" xfId="0" applyFont="1" applyFill="1" applyBorder="1" applyAlignment="1" applyProtection="1">
      <alignment horizontal="center" wrapText="1"/>
    </xf>
    <xf numFmtId="0" fontId="1" fillId="0" borderId="33" xfId="0" applyFont="1" applyFill="1" applyBorder="1" applyAlignment="1" applyProtection="1">
      <alignment horizontal="center" wrapText="1"/>
    </xf>
    <xf numFmtId="0" fontId="1" fillId="0" borderId="15" xfId="0" applyFont="1" applyFill="1" applyBorder="1" applyAlignment="1" applyProtection="1">
      <alignment horizontal="center" wrapText="1"/>
    </xf>
    <xf numFmtId="0" fontId="21" fillId="2" borderId="51" xfId="2" applyFont="1" applyBorder="1" applyAlignment="1" applyProtection="1">
      <alignment horizontal="center" vertical="center" wrapText="1"/>
      <protection locked="0"/>
    </xf>
    <xf numFmtId="0" fontId="21" fillId="2" borderId="52" xfId="2" applyFont="1" applyBorder="1" applyAlignment="1" applyProtection="1">
      <alignment horizontal="center" vertical="center" wrapText="1"/>
      <protection locked="0"/>
    </xf>
    <xf numFmtId="0" fontId="3" fillId="0" borderId="0" xfId="0" applyFont="1" applyBorder="1" applyAlignment="1" applyProtection="1">
      <alignment horizontal="center" vertical="top" wrapText="1"/>
    </xf>
    <xf numFmtId="0" fontId="3" fillId="0" borderId="10" xfId="0" applyFont="1" applyBorder="1" applyAlignment="1" applyProtection="1">
      <alignment horizontal="center" vertical="top" wrapText="1"/>
    </xf>
    <xf numFmtId="14" fontId="21" fillId="2" borderId="50" xfId="2" applyNumberFormat="1" applyFont="1" applyBorder="1" applyAlignment="1" applyProtection="1">
      <alignment horizontal="center" vertical="center" wrapText="1"/>
      <protection locked="0"/>
    </xf>
    <xf numFmtId="0" fontId="0" fillId="0" borderId="46" xfId="0" applyFill="1" applyBorder="1" applyAlignment="1" applyProtection="1">
      <alignment horizontal="right"/>
    </xf>
    <xf numFmtId="0" fontId="0" fillId="0" borderId="47" xfId="0" applyFill="1" applyBorder="1" applyAlignment="1" applyProtection="1">
      <alignment horizontal="right"/>
    </xf>
    <xf numFmtId="0" fontId="1" fillId="0" borderId="1" xfId="0" applyFont="1" applyBorder="1" applyAlignment="1" applyProtection="1">
      <alignment horizontal="center"/>
    </xf>
    <xf numFmtId="0" fontId="1" fillId="0" borderId="6" xfId="0" applyFont="1" applyBorder="1" applyAlignment="1" applyProtection="1">
      <alignment horizontal="center"/>
    </xf>
    <xf numFmtId="0" fontId="21" fillId="0" borderId="50" xfId="2" applyFont="1" applyFill="1" applyBorder="1" applyAlignment="1" applyProtection="1">
      <alignment horizontal="left" vertical="center" wrapText="1"/>
    </xf>
    <xf numFmtId="0" fontId="21" fillId="2" borderId="55" xfId="2" applyFont="1" applyBorder="1" applyAlignment="1" applyProtection="1">
      <alignment horizontal="left"/>
      <protection locked="0"/>
    </xf>
    <xf numFmtId="0" fontId="21" fillId="2" borderId="56" xfId="2" applyFont="1" applyBorder="1" applyAlignment="1" applyProtection="1">
      <alignment horizontal="left"/>
      <protection locked="0"/>
    </xf>
    <xf numFmtId="0" fontId="21" fillId="2" borderId="57" xfId="2" applyFont="1" applyBorder="1" applyAlignment="1" applyProtection="1">
      <alignment horizontal="left"/>
      <protection locked="0"/>
    </xf>
    <xf numFmtId="0" fontId="8" fillId="0" borderId="16" xfId="0" applyFont="1" applyBorder="1" applyAlignment="1" applyProtection="1">
      <alignment horizontal="left"/>
    </xf>
    <xf numFmtId="0" fontId="0" fillId="0" borderId="19" xfId="0" applyBorder="1" applyAlignment="1" applyProtection="1">
      <alignment horizontal="center"/>
    </xf>
    <xf numFmtId="0" fontId="0" fillId="0" borderId="4" xfId="0" applyBorder="1" applyAlignment="1" applyProtection="1">
      <alignment horizontal="center"/>
    </xf>
    <xf numFmtId="0" fontId="0" fillId="0" borderId="20" xfId="0" applyBorder="1" applyAlignment="1" applyProtection="1">
      <alignment horizontal="center"/>
    </xf>
    <xf numFmtId="0" fontId="4" fillId="0" borderId="5" xfId="0" applyFont="1" applyBorder="1" applyAlignment="1" applyProtection="1">
      <alignment horizontal="center"/>
    </xf>
    <xf numFmtId="0" fontId="4" fillId="0" borderId="1" xfId="0" applyFont="1" applyBorder="1" applyAlignment="1" applyProtection="1">
      <alignment horizontal="center"/>
    </xf>
    <xf numFmtId="0" fontId="0" fillId="0" borderId="5" xfId="0" applyBorder="1" applyAlignment="1" applyProtection="1">
      <alignment horizontal="center"/>
    </xf>
    <xf numFmtId="0" fontId="0" fillId="0" borderId="1" xfId="0" applyBorder="1" applyAlignment="1" applyProtection="1">
      <alignment horizontal="center"/>
    </xf>
    <xf numFmtId="0" fontId="4" fillId="0" borderId="6" xfId="0" applyFont="1" applyBorder="1" applyAlignment="1" applyProtection="1">
      <alignment horizontal="center"/>
    </xf>
    <xf numFmtId="0" fontId="0" fillId="0" borderId="6" xfId="0" applyBorder="1" applyAlignment="1" applyProtection="1">
      <alignment horizontal="center"/>
    </xf>
    <xf numFmtId="0" fontId="0" fillId="0" borderId="14" xfId="0" applyBorder="1" applyAlignment="1" applyProtection="1">
      <alignment horizontal="center"/>
    </xf>
    <xf numFmtId="0" fontId="0" fillId="0" borderId="21" xfId="0" applyBorder="1" applyAlignment="1" applyProtection="1">
      <alignment horizontal="center"/>
    </xf>
    <xf numFmtId="0" fontId="0" fillId="0" borderId="46" xfId="0" applyBorder="1" applyAlignment="1" applyProtection="1">
      <alignment horizontal="center"/>
    </xf>
    <xf numFmtId="0" fontId="0" fillId="0" borderId="47" xfId="0" applyBorder="1" applyAlignment="1" applyProtection="1">
      <alignment horizontal="center"/>
    </xf>
    <xf numFmtId="0" fontId="4" fillId="0" borderId="13" xfId="0" applyFont="1" applyBorder="1" applyAlignment="1" applyProtection="1">
      <alignment horizontal="center"/>
    </xf>
    <xf numFmtId="0" fontId="0" fillId="0" borderId="13" xfId="0" applyBorder="1" applyAlignment="1" applyProtection="1">
      <alignment horizontal="center"/>
    </xf>
    <xf numFmtId="0" fontId="0" fillId="0" borderId="49" xfId="0" applyBorder="1" applyAlignment="1" applyProtection="1">
      <alignment horizontal="center"/>
    </xf>
    <xf numFmtId="0" fontId="1" fillId="0" borderId="23" xfId="0" applyFont="1" applyBorder="1" applyAlignment="1" applyProtection="1">
      <alignment horizontal="right" vertical="center" wrapText="1"/>
    </xf>
    <xf numFmtId="0" fontId="1" fillId="0" borderId="9" xfId="0" applyFont="1" applyBorder="1" applyAlignment="1" applyProtection="1">
      <alignment horizontal="center" vertical="top" wrapText="1"/>
    </xf>
    <xf numFmtId="0" fontId="1" fillId="0" borderId="0" xfId="0" applyFont="1" applyBorder="1" applyAlignment="1" applyProtection="1">
      <alignment horizontal="center" vertical="top" wrapText="1"/>
    </xf>
    <xf numFmtId="0" fontId="1" fillId="0" borderId="10" xfId="0" applyFont="1" applyBorder="1" applyAlignment="1" applyProtection="1">
      <alignment horizontal="center" vertical="top" wrapText="1"/>
    </xf>
    <xf numFmtId="0" fontId="4" fillId="0" borderId="18"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18"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17" xfId="0" applyFont="1" applyBorder="1" applyAlignment="1" applyProtection="1">
      <alignment horizontal="center" vertical="center"/>
    </xf>
    <xf numFmtId="44" fontId="12" fillId="0" borderId="13" xfId="0" applyNumberFormat="1" applyFont="1" applyFill="1" applyBorder="1" applyAlignment="1" applyProtection="1">
      <alignment horizontal="center"/>
    </xf>
    <xf numFmtId="44" fontId="12" fillId="0" borderId="48" xfId="0" applyNumberFormat="1" applyFont="1" applyFill="1" applyBorder="1" applyAlignment="1" applyProtection="1">
      <alignment horizontal="center"/>
    </xf>
    <xf numFmtId="0" fontId="21" fillId="2" borderId="60" xfId="2" applyFont="1" applyBorder="1" applyAlignment="1" applyProtection="1">
      <alignment horizontal="left" wrapText="1"/>
      <protection locked="0"/>
    </xf>
    <xf numFmtId="0" fontId="21" fillId="2" borderId="62" xfId="2" applyFont="1" applyBorder="1" applyAlignment="1" applyProtection="1">
      <alignment horizontal="left" wrapText="1"/>
      <protection locked="0"/>
    </xf>
    <xf numFmtId="0" fontId="21" fillId="2" borderId="63" xfId="2" applyFont="1" applyBorder="1" applyAlignment="1" applyProtection="1">
      <alignment horizontal="left" wrapText="1"/>
      <protection locked="0"/>
    </xf>
    <xf numFmtId="0" fontId="21" fillId="2" borderId="68" xfId="2" applyFont="1" applyBorder="1" applyAlignment="1" applyProtection="1">
      <alignment horizontal="left" wrapText="1"/>
      <protection locked="0"/>
    </xf>
    <xf numFmtId="0" fontId="21" fillId="2" borderId="69" xfId="2" applyFont="1" applyBorder="1" applyAlignment="1" applyProtection="1">
      <alignment horizontal="left" wrapText="1"/>
      <protection locked="0"/>
    </xf>
    <xf numFmtId="0" fontId="21" fillId="2" borderId="59" xfId="2" applyFont="1" applyBorder="1" applyAlignment="1" applyProtection="1">
      <alignment horizontal="left" wrapText="1"/>
      <protection locked="0"/>
    </xf>
    <xf numFmtId="0" fontId="1" fillId="0" borderId="34" xfId="0" applyFont="1" applyBorder="1" applyAlignment="1" applyProtection="1">
      <alignment horizontal="center" wrapText="1"/>
    </xf>
    <xf numFmtId="0" fontId="1" fillId="0" borderId="35" xfId="0" applyFont="1" applyBorder="1" applyAlignment="1" applyProtection="1">
      <alignment horizontal="center" wrapText="1"/>
    </xf>
    <xf numFmtId="0" fontId="21" fillId="2" borderId="51" xfId="2" applyFont="1" applyBorder="1" applyAlignment="1" applyProtection="1">
      <alignment horizontal="left"/>
      <protection locked="0"/>
    </xf>
    <xf numFmtId="0" fontId="21" fillId="2" borderId="52" xfId="2" applyFont="1" applyBorder="1" applyAlignment="1" applyProtection="1">
      <alignment horizontal="left"/>
      <protection locked="0"/>
    </xf>
    <xf numFmtId="0" fontId="15" fillId="0" borderId="50" xfId="2" applyFill="1" applyBorder="1" applyAlignment="1" applyProtection="1">
      <alignment horizontal="left"/>
    </xf>
    <xf numFmtId="0" fontId="15" fillId="0" borderId="53" xfId="2" applyFill="1" applyBorder="1" applyAlignment="1" applyProtection="1">
      <alignment horizontal="left"/>
    </xf>
    <xf numFmtId="49" fontId="21" fillId="2" borderId="50" xfId="2" applyNumberFormat="1" applyFont="1" applyBorder="1" applyAlignment="1" applyProtection="1">
      <alignment horizontal="left"/>
      <protection locked="0"/>
    </xf>
    <xf numFmtId="49" fontId="21" fillId="2" borderId="53" xfId="2" applyNumberFormat="1" applyFont="1" applyBorder="1" applyAlignment="1" applyProtection="1">
      <alignment horizontal="left"/>
      <protection locked="0"/>
    </xf>
    <xf numFmtId="0" fontId="1" fillId="0" borderId="2" xfId="0" applyFont="1" applyBorder="1" applyAlignment="1" applyProtection="1">
      <alignment horizontal="left"/>
    </xf>
    <xf numFmtId="0" fontId="1" fillId="0" borderId="7" xfId="0" applyFont="1" applyBorder="1" applyAlignment="1" applyProtection="1">
      <alignment horizontal="left"/>
    </xf>
    <xf numFmtId="0" fontId="1" fillId="3" borderId="46" xfId="0" applyFont="1" applyFill="1" applyBorder="1" applyAlignment="1" applyProtection="1">
      <alignment horizontal="right"/>
    </xf>
    <xf numFmtId="0" fontId="1" fillId="3" borderId="47" xfId="0" applyFont="1" applyFill="1" applyBorder="1" applyAlignment="1" applyProtection="1">
      <alignment horizontal="right"/>
    </xf>
    <xf numFmtId="0" fontId="22" fillId="2" borderId="97" xfId="2" applyFont="1" applyBorder="1" applyAlignment="1" applyProtection="1">
      <alignment horizontal="center" wrapText="1"/>
      <protection locked="0"/>
    </xf>
    <xf numFmtId="0" fontId="22" fillId="2" borderId="99" xfId="2" applyFont="1" applyBorder="1" applyAlignment="1" applyProtection="1">
      <alignment horizontal="center" wrapText="1"/>
      <protection locked="0"/>
    </xf>
    <xf numFmtId="164" fontId="20" fillId="0" borderId="73" xfId="2" applyNumberFormat="1" applyFont="1" applyFill="1" applyBorder="1" applyAlignment="1" applyProtection="1">
      <alignment horizontal="center"/>
    </xf>
    <xf numFmtId="164" fontId="20" fillId="0" borderId="13" xfId="2" applyNumberFormat="1" applyFont="1" applyFill="1" applyBorder="1" applyAlignment="1" applyProtection="1">
      <alignment horizontal="center"/>
    </xf>
    <xf numFmtId="164" fontId="20" fillId="0" borderId="48" xfId="2" applyNumberFormat="1" applyFont="1" applyFill="1" applyBorder="1" applyAlignment="1" applyProtection="1">
      <alignment horizontal="center"/>
    </xf>
    <xf numFmtId="165" fontId="21" fillId="2" borderId="50" xfId="2" applyNumberFormat="1" applyFont="1" applyBorder="1" applyAlignment="1" applyProtection="1">
      <alignment horizontal="center"/>
      <protection locked="0"/>
    </xf>
    <xf numFmtId="165" fontId="21" fillId="2" borderId="53" xfId="2" applyNumberFormat="1" applyFont="1" applyBorder="1" applyAlignment="1" applyProtection="1">
      <alignment horizontal="center"/>
      <protection locked="0"/>
    </xf>
    <xf numFmtId="0" fontId="4" fillId="3" borderId="4" xfId="0" applyFont="1" applyFill="1" applyBorder="1" applyAlignment="1" applyProtection="1">
      <alignment horizontal="left"/>
    </xf>
    <xf numFmtId="0" fontId="15" fillId="2" borderId="68" xfId="2" applyBorder="1" applyAlignment="1">
      <alignment horizontal="center"/>
    </xf>
    <xf numFmtId="0" fontId="15" fillId="2" borderId="69" xfId="2" applyBorder="1" applyAlignment="1">
      <alignment horizontal="center"/>
    </xf>
    <xf numFmtId="0" fontId="15" fillId="2" borderId="59" xfId="2" applyBorder="1" applyAlignment="1">
      <alignment horizontal="center"/>
    </xf>
    <xf numFmtId="0" fontId="18" fillId="0" borderId="0" xfId="0" applyFont="1" applyAlignment="1" applyProtection="1">
      <alignment horizontal="center" vertical="center"/>
    </xf>
    <xf numFmtId="0" fontId="5" fillId="0" borderId="22" xfId="0" applyFont="1" applyBorder="1" applyAlignment="1" applyProtection="1">
      <alignment horizontal="center" wrapText="1"/>
    </xf>
    <xf numFmtId="0" fontId="5" fillId="0" borderId="23" xfId="0" applyFont="1" applyBorder="1" applyAlignment="1" applyProtection="1">
      <alignment horizontal="center" wrapText="1"/>
    </xf>
    <xf numFmtId="0" fontId="12" fillId="0" borderId="25" xfId="0" applyFont="1" applyBorder="1" applyAlignment="1" applyProtection="1">
      <alignment horizontal="center" wrapText="1"/>
    </xf>
  </cellXfs>
  <cellStyles count="4">
    <cellStyle name="Comma" xfId="3" builtinId="3"/>
    <cellStyle name="Currency" xfId="1" builtinId="4"/>
    <cellStyle name="Input" xfId="2" builtinId="20" customBuiltin="1"/>
    <cellStyle name="Normal" xfId="0" builtinId="0"/>
  </cellStyles>
  <dxfs count="49">
    <dxf>
      <border outline="0">
        <top style="double">
          <color auto="1"/>
        </top>
      </border>
    </dxf>
    <dxf>
      <border outline="0">
        <bottom style="double">
          <color auto="1"/>
        </bottom>
      </border>
    </dxf>
    <dxf>
      <font>
        <b/>
        <i val="0"/>
        <strike val="0"/>
        <condense val="0"/>
        <extend val="0"/>
        <outline val="0"/>
        <shadow val="0"/>
        <u val="none"/>
        <vertAlign val="baseline"/>
        <sz val="10"/>
        <color indexed="0"/>
        <name val="Arial"/>
        <scheme val="none"/>
      </font>
      <fill>
        <patternFill patternType="solid">
          <fgColor indexed="55"/>
          <bgColor theme="0" tint="-0.14999847407452621"/>
        </patternFill>
      </fill>
      <border diagonalUp="0" diagonalDown="0" outline="0">
        <left style="double">
          <color auto="1"/>
        </left>
        <right style="double">
          <color auto="1"/>
        </right>
        <top/>
        <bottom/>
      </border>
    </dxf>
    <dxf>
      <font>
        <b val="0"/>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168" formatCode="_(* #,##0.000_);_(* \(#,##0.000\);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5" formatCode="_(* #,##0.00_);_(* \(#,##0.00\);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1" hidden="0"/>
    </dxf>
    <dxf>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1" hidden="0"/>
    </dxf>
    <dxf>
      <numFmt numFmtId="0" formatCode="General"/>
      <protection locked="0" hidden="1"/>
    </dxf>
    <dxf>
      <alignment horizontal="right" vertical="bottom" textRotation="0" wrapText="0" indent="0" justifyLastLine="0" shrinkToFit="0" readingOrder="0"/>
      <border diagonalUp="0" diagonalDown="0" outline="0">
        <left style="thin">
          <color rgb="FF7F7F7F"/>
        </left>
        <right/>
        <top style="thin">
          <color indexed="64"/>
        </top>
        <bottom style="thin">
          <color rgb="FF7F7F7F"/>
        </bottom>
      </border>
      <protection locked="0" hidden="0"/>
    </dxf>
    <dxf>
      <border diagonalUp="0" diagonalDown="0">
        <left style="thin">
          <color rgb="FF7F7F7F"/>
        </left>
        <right style="thin">
          <color rgb="FF7F7F7F"/>
        </right>
        <top style="thin">
          <color rgb="FF7F7F7F"/>
        </top>
        <bottom style="thin">
          <color rgb="FF7F7F7F"/>
        </bottom>
        <vertical/>
        <horizontal/>
      </border>
      <protection locked="0" hidden="0"/>
    </dxf>
    <dxf>
      <border diagonalUp="0" diagonalDown="0" outline="0">
        <left style="thin">
          <color rgb="FF7F7F7F"/>
        </left>
        <right style="thin">
          <color rgb="FF7F7F7F"/>
        </right>
        <top style="thin">
          <color rgb="FF7F7F7F"/>
        </top>
        <bottom style="thin">
          <color rgb="FF7F7F7F"/>
        </bottom>
      </border>
      <protection locked="0" hidden="0"/>
    </dxf>
    <dxf>
      <border diagonalUp="0" diagonalDown="0">
        <left style="thin">
          <color rgb="FF7F7F7F"/>
        </left>
        <right style="thin">
          <color rgb="FF7F7F7F"/>
        </right>
        <top style="thin">
          <color rgb="FF7F7F7F"/>
        </top>
        <bottom style="thin">
          <color rgb="FF7F7F7F"/>
        </bottom>
        <vertical/>
        <horizontal/>
      </border>
      <protection locked="0" hidden="0"/>
    </dxf>
    <dxf>
      <border diagonalUp="0" diagonalDown="0" outline="0">
        <left style="thin">
          <color rgb="FF7F7F7F"/>
        </left>
        <right style="thin">
          <color rgb="FF7F7F7F"/>
        </right>
        <top style="thin">
          <color rgb="FF7F7F7F"/>
        </top>
        <bottom style="thin">
          <color rgb="FF7F7F7F"/>
        </bottom>
      </border>
      <protection locked="0" hidden="0"/>
    </dxf>
    <dxf>
      <alignment horizontal="left" vertical="bottom" textRotation="0" wrapText="1" indent="0" justifyLastLine="0" shrinkToFit="0" readingOrder="0"/>
      <border diagonalUp="0" diagonalDown="0" outline="0">
        <left style="thin">
          <color rgb="FF7F7F7F"/>
        </left>
        <right/>
        <top style="thin">
          <color indexed="64"/>
        </top>
        <bottom style="thin">
          <color rgb="FF7F7F7F"/>
        </bottom>
      </border>
      <protection locked="0" hidden="0"/>
    </dxf>
    <dxf>
      <numFmt numFmtId="164" formatCode="mm/dd/yy;@"/>
      <border diagonalUp="0" diagonalDown="0">
        <left/>
        <right style="thin">
          <color rgb="FF7F7F7F"/>
        </right>
        <top style="thin">
          <color rgb="FF7F7F7F"/>
        </top>
        <bottom style="thin">
          <color rgb="FF7F7F7F"/>
        </bottom>
        <vertical/>
        <horizontal/>
      </border>
      <protection locked="0" hidden="1"/>
    </dxf>
    <dxf>
      <numFmt numFmtId="164" formatCode="mm/dd/yy;@"/>
      <border diagonalUp="0" diagonalDown="0" outline="0">
        <left/>
        <right style="thin">
          <color rgb="FF7F7F7F"/>
        </right>
        <top style="thin">
          <color rgb="FF7F7F7F"/>
        </top>
        <bottom style="thin">
          <color rgb="FF7F7F7F"/>
        </bottom>
      </border>
      <protection locked="0" hidden="0"/>
    </dxf>
    <dxf>
      <border outline="0">
        <left style="medium">
          <color indexed="64"/>
        </left>
        <right style="medium">
          <color indexed="64"/>
        </right>
        <top style="thin">
          <color indexed="64"/>
        </top>
      </border>
    </dxf>
    <dxf>
      <fill>
        <patternFill>
          <bgColor rgb="FFFFFF00"/>
        </patternFill>
      </fill>
    </dxf>
    <dxf>
      <font>
        <b/>
        <i val="0"/>
      </font>
      <fill>
        <patternFill>
          <bgColor rgb="FFFF9999"/>
        </patternFill>
      </fill>
    </dxf>
    <dxf>
      <font>
        <b/>
        <i/>
      </font>
      <fill>
        <patternFill>
          <bgColor theme="5" tint="0.39994506668294322"/>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FF00"/>
        </patternFill>
      </fill>
    </dxf>
    <dxf>
      <font>
        <b/>
        <i val="0"/>
      </font>
      <fill>
        <patternFill>
          <bgColor rgb="FFFF7C80"/>
        </patternFill>
      </fill>
    </dxf>
    <dxf>
      <font>
        <b/>
        <i/>
      </font>
      <fill>
        <patternFill>
          <bgColor theme="5" tint="0.39994506668294322"/>
        </patternFill>
      </fill>
    </dxf>
  </dxfs>
  <tableStyles count="0" defaultTableStyle="TableStyleMedium9" defaultPivotStyle="PivotStyleLight16"/>
  <colors>
    <mruColors>
      <color rgb="FFFF7C8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2" name="Table2" displayName="Table2" ref="A8:H44" headerRowCount="0" totalsRowShown="0" tableBorderDxfId="18">
  <tableColumns count="8">
    <tableColumn id="1" name="Column1" headerRowDxfId="17" dataDxfId="16" headerRowCellStyle="Input" dataCellStyle="Input">
      <calculatedColumnFormula>IF(Table2[[#This Row],[Column5]]&lt;&gt;"", "Enter date", "")</calculatedColumnFormula>
    </tableColumn>
    <tableColumn id="2" name="Column2" headerRowDxfId="15" headerRowCellStyle="Input"/>
    <tableColumn id="3" name="Column3" headerRowDxfId="14" dataDxfId="13" headerRowCellStyle="Input" dataCellStyle="Input"/>
    <tableColumn id="4" name="Column4" headerRowDxfId="12" dataDxfId="11" headerRowCellStyle="Input" dataCellStyle="Input"/>
    <tableColumn id="5" name="Column5" headerRowDxfId="10" dataDxfId="9" headerRowCellStyle="Input">
      <calculatedColumnFormula>IF(Table2[[#This Row],[Column4]]-Table2[[#This Row],[Column3]]=0,"", Table2[[#This Row],[Column4]]-Table2[[#This Row],[Column3]])</calculatedColumnFormula>
    </tableColumn>
    <tableColumn id="6" name="Column6" headerRowDxfId="8" dataDxfId="7">
      <calculatedColumnFormula>IF(A8=A9, "", IF(AND(COUNTIF($A7:A$8, A8)&gt;0, A8&lt;&gt;A7),"Bad Date", MIN(SUMIF(Table2[[#All],[Column1]], (Table2[[#All],[Column1]]), Table2[[#All],[Column5]]), 99)))</calculatedColumnFormula>
    </tableColumn>
    <tableColumn id="7" name="Column7" headerRowDxfId="6" dataDxfId="5" headerRowCellStyle="Currency" dataCellStyle="Currency">
      <calculatedColumnFormula>IF(F8&lt;&gt;"",Admin!$B$3,"")</calculatedColumnFormula>
    </tableColumn>
    <tableColumn id="8" name="Column8" headerRowDxfId="4" dataDxfId="3" headerRowCellStyle="Comma" dataCellStyle="Comma">
      <calculatedColumnFormula>IFERROR(F9*G9,"")</calculatedColumnFormula>
    </tableColumn>
  </tableColumns>
  <tableStyleInfo name="TableStyleLight1" showFirstColumn="0" showLastColumn="0" showRowStripes="0" showColumnStripes="0"/>
</table>
</file>

<file path=xl/tables/table2.xml><?xml version="1.0" encoding="utf-8"?>
<table xmlns="http://schemas.openxmlformats.org/spreadsheetml/2006/main" id="1" name="Table1" displayName="Table1" ref="A1:B1047" totalsRowShown="0" headerRowDxfId="2" headerRowBorderDxfId="1" tableBorderDxfId="0">
  <autoFilter ref="A1:B1047"/>
  <tableColumns count="2">
    <tableColumn id="1" name="Budget Unit"/>
    <tableColumn id="2" name="BU Descriptio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65"/>
  <sheetViews>
    <sheetView tabSelected="1" zoomScale="115" zoomScaleNormal="115" workbookViewId="0">
      <selection activeCell="B21" sqref="B21:E21"/>
    </sheetView>
  </sheetViews>
  <sheetFormatPr defaultColWidth="9.140625" defaultRowHeight="12.75" x14ac:dyDescent="0.2"/>
  <cols>
    <col min="1" max="1" width="12.42578125" style="55" customWidth="1"/>
    <col min="2" max="2" width="9.140625" style="55"/>
    <col min="3" max="3" width="8.7109375" style="55" customWidth="1"/>
    <col min="4" max="4" width="9.42578125" style="55" customWidth="1"/>
    <col min="5" max="5" width="12.85546875" style="55" customWidth="1"/>
    <col min="6" max="7" width="11.42578125" style="55" customWidth="1"/>
    <col min="8" max="8" width="4.7109375" style="55" customWidth="1"/>
    <col min="9" max="9" width="9.140625" style="55" customWidth="1"/>
    <col min="10" max="10" width="9.140625" style="55"/>
    <col min="11" max="11" width="10.7109375" style="55" customWidth="1"/>
    <col min="12" max="12" width="11.42578125" style="55" customWidth="1"/>
    <col min="13" max="13" width="1.7109375" style="55" customWidth="1"/>
    <col min="14" max="14" width="47.5703125" style="55" customWidth="1"/>
    <col min="15" max="16384" width="9.140625" style="55"/>
  </cols>
  <sheetData>
    <row r="1" spans="1:20" ht="15.75" thickBot="1" x14ac:dyDescent="0.3">
      <c r="A1" s="256" t="s">
        <v>0</v>
      </c>
      <c r="B1" s="256"/>
      <c r="C1" s="256"/>
      <c r="D1" s="256"/>
      <c r="E1" s="256"/>
      <c r="F1" s="256"/>
      <c r="G1" s="256"/>
      <c r="H1" s="256"/>
      <c r="I1" s="256"/>
      <c r="J1" s="256"/>
      <c r="K1" s="256"/>
      <c r="L1" s="256"/>
      <c r="N1" s="67" t="s">
        <v>933</v>
      </c>
    </row>
    <row r="2" spans="1:20" ht="10.5" customHeight="1" x14ac:dyDescent="0.2">
      <c r="A2" s="265" t="s">
        <v>40</v>
      </c>
      <c r="B2" s="266"/>
      <c r="C2" s="266"/>
      <c r="D2" s="267"/>
      <c r="E2" s="259" t="s">
        <v>44</v>
      </c>
      <c r="F2" s="260"/>
      <c r="G2" s="261"/>
      <c r="H2" s="35" t="s">
        <v>1</v>
      </c>
      <c r="I2" s="33"/>
      <c r="J2" s="34"/>
      <c r="K2" s="257" t="s">
        <v>39</v>
      </c>
      <c r="L2" s="258"/>
      <c r="N2" s="156" t="s">
        <v>934</v>
      </c>
    </row>
    <row r="3" spans="1:20" ht="24.95" customHeight="1" x14ac:dyDescent="0.2">
      <c r="A3" s="268"/>
      <c r="B3" s="269"/>
      <c r="C3" s="269"/>
      <c r="D3" s="270"/>
      <c r="E3" s="262"/>
      <c r="F3" s="263"/>
      <c r="G3" s="264"/>
      <c r="H3" s="310"/>
      <c r="I3" s="310"/>
      <c r="J3" s="310"/>
      <c r="K3" s="306"/>
      <c r="L3" s="307"/>
      <c r="N3" s="156"/>
    </row>
    <row r="4" spans="1:20" ht="10.5" customHeight="1" x14ac:dyDescent="0.2">
      <c r="A4" s="268"/>
      <c r="B4" s="269"/>
      <c r="C4" s="269"/>
      <c r="D4" s="270"/>
      <c r="E4" s="262"/>
      <c r="F4" s="263"/>
      <c r="G4" s="264"/>
      <c r="H4" s="37" t="s">
        <v>46</v>
      </c>
      <c r="I4" s="76"/>
      <c r="J4" s="38"/>
      <c r="K4" s="38"/>
      <c r="L4" s="36" t="s">
        <v>47</v>
      </c>
    </row>
    <row r="5" spans="1:20" ht="14.25" customHeight="1" x14ac:dyDescent="0.2">
      <c r="A5" s="268"/>
      <c r="B5" s="269"/>
      <c r="C5" s="269"/>
      <c r="D5" s="270"/>
      <c r="E5" s="262"/>
      <c r="F5" s="263"/>
      <c r="G5" s="264"/>
      <c r="H5" s="315" t="str">
        <f>IF(L5="","Enter BU# in box on right", IFERROR(VLOOKUP(L5,Depts!$A:$B,2,FALSE),"Not Valid BU"))</f>
        <v>Enter BU# in box on right</v>
      </c>
      <c r="I5" s="315"/>
      <c r="J5" s="315"/>
      <c r="K5" s="315"/>
      <c r="L5" s="77"/>
      <c r="N5" s="68" t="s">
        <v>935</v>
      </c>
    </row>
    <row r="6" spans="1:20" ht="15.75" customHeight="1" thickBot="1" x14ac:dyDescent="0.25">
      <c r="A6" s="271"/>
      <c r="B6" s="272"/>
      <c r="C6" s="272"/>
      <c r="D6" s="273"/>
      <c r="E6" s="262"/>
      <c r="F6" s="263"/>
      <c r="G6" s="264"/>
      <c r="H6" s="315" t="str">
        <f>IF(L6="","Enter BU# in box on right", IFERROR(VLOOKUP(L6,Depts!$A:$B,2,FALSE),"Not Valid BU"))</f>
        <v>Enter BU# in box on right</v>
      </c>
      <c r="I6" s="315"/>
      <c r="J6" s="315"/>
      <c r="K6" s="315"/>
      <c r="L6" s="77"/>
    </row>
    <row r="7" spans="1:20" ht="12" customHeight="1" x14ac:dyDescent="0.2">
      <c r="A7" s="291" t="s">
        <v>928</v>
      </c>
      <c r="B7" s="292"/>
      <c r="C7" s="292"/>
      <c r="D7" s="292"/>
      <c r="E7" s="292"/>
      <c r="F7" s="293"/>
      <c r="G7" s="289" t="s">
        <v>2</v>
      </c>
      <c r="H7" s="289"/>
      <c r="I7" s="289"/>
      <c r="J7" s="289"/>
      <c r="K7" s="289"/>
      <c r="L7" s="290"/>
    </row>
    <row r="8" spans="1:20" ht="12.75" customHeight="1" x14ac:dyDescent="0.2">
      <c r="A8" s="294"/>
      <c r="B8" s="295"/>
      <c r="C8" s="295"/>
      <c r="D8" s="295"/>
      <c r="E8" s="295"/>
      <c r="F8" s="296"/>
      <c r="G8" s="297" t="s">
        <v>41</v>
      </c>
      <c r="H8" s="297"/>
      <c r="I8" s="298"/>
      <c r="J8" s="298"/>
      <c r="K8" s="298"/>
      <c r="L8" s="299"/>
    </row>
    <row r="9" spans="1:20" x14ac:dyDescent="0.2">
      <c r="A9" s="27"/>
      <c r="B9" s="308"/>
      <c r="C9" s="308"/>
      <c r="D9" s="308"/>
      <c r="E9" s="308"/>
      <c r="F9" s="309"/>
      <c r="G9" s="298"/>
      <c r="H9" s="298"/>
      <c r="I9" s="298"/>
      <c r="J9" s="298"/>
      <c r="K9" s="298"/>
      <c r="L9" s="299"/>
    </row>
    <row r="10" spans="1:20" ht="14.25" x14ac:dyDescent="0.2">
      <c r="A10" s="27" t="s">
        <v>48</v>
      </c>
      <c r="B10" s="300"/>
      <c r="C10" s="300"/>
      <c r="D10" s="300"/>
      <c r="E10" s="300"/>
      <c r="F10" s="301"/>
      <c r="G10" s="298"/>
      <c r="H10" s="298"/>
      <c r="I10" s="298"/>
      <c r="J10" s="298"/>
      <c r="K10" s="298"/>
      <c r="L10" s="299"/>
    </row>
    <row r="11" spans="1:20" ht="13.5" customHeight="1" x14ac:dyDescent="0.2">
      <c r="A11" s="27" t="s">
        <v>71</v>
      </c>
      <c r="B11" s="300"/>
      <c r="C11" s="300"/>
      <c r="D11" s="300"/>
      <c r="E11" s="300"/>
      <c r="F11" s="301"/>
      <c r="G11" s="298"/>
      <c r="H11" s="298"/>
      <c r="I11" s="298"/>
      <c r="J11" s="298"/>
      <c r="K11" s="298"/>
      <c r="L11" s="299"/>
    </row>
    <row r="12" spans="1:20" ht="15.75" customHeight="1" x14ac:dyDescent="0.2">
      <c r="A12" s="27" t="s">
        <v>49</v>
      </c>
      <c r="B12" s="28"/>
      <c r="C12" s="28"/>
      <c r="D12" s="28"/>
      <c r="E12" s="28"/>
      <c r="F12" s="32"/>
      <c r="G12" s="298"/>
      <c r="H12" s="298"/>
      <c r="I12" s="298"/>
      <c r="J12" s="298"/>
      <c r="K12" s="298"/>
      <c r="L12" s="299"/>
    </row>
    <row r="13" spans="1:20" ht="15.75" customHeight="1" x14ac:dyDescent="0.25">
      <c r="A13" s="302"/>
      <c r="B13" s="300"/>
      <c r="C13" s="300"/>
      <c r="D13" s="300"/>
      <c r="E13" s="300"/>
      <c r="F13" s="301"/>
      <c r="G13" s="28"/>
      <c r="H13" s="29" t="s">
        <v>52</v>
      </c>
      <c r="I13" s="358"/>
      <c r="J13" s="358"/>
      <c r="K13" s="358"/>
      <c r="L13" s="359"/>
      <c r="N13" s="56" t="s">
        <v>936</v>
      </c>
      <c r="T13" s="50"/>
    </row>
    <row r="14" spans="1:20" ht="15.75" customHeight="1" x14ac:dyDescent="0.2">
      <c r="A14" s="302"/>
      <c r="B14" s="300"/>
      <c r="C14" s="300"/>
      <c r="D14" s="300"/>
      <c r="E14" s="300"/>
      <c r="F14" s="301"/>
      <c r="G14" s="28"/>
      <c r="H14" s="30" t="s">
        <v>50</v>
      </c>
      <c r="I14" s="360"/>
      <c r="J14" s="360"/>
      <c r="K14" s="360"/>
      <c r="L14" s="361"/>
      <c r="N14" s="156" t="s">
        <v>937</v>
      </c>
    </row>
    <row r="15" spans="1:20" ht="15.75" customHeight="1" x14ac:dyDescent="0.2">
      <c r="A15" s="302"/>
      <c r="B15" s="300"/>
      <c r="C15" s="300"/>
      <c r="D15" s="300"/>
      <c r="E15" s="300"/>
      <c r="F15" s="301"/>
      <c r="G15" s="28"/>
      <c r="H15" s="30" t="s">
        <v>51</v>
      </c>
      <c r="I15" s="356"/>
      <c r="J15" s="356"/>
      <c r="K15" s="356"/>
      <c r="L15" s="357"/>
      <c r="N15" s="156"/>
    </row>
    <row r="16" spans="1:20" ht="15.75" customHeight="1" thickBot="1" x14ac:dyDescent="0.25">
      <c r="A16" s="316"/>
      <c r="B16" s="317"/>
      <c r="C16" s="317"/>
      <c r="D16" s="317"/>
      <c r="E16" s="317"/>
      <c r="F16" s="318"/>
      <c r="G16" s="31" t="s">
        <v>952</v>
      </c>
      <c r="H16" s="31"/>
      <c r="I16" s="31"/>
      <c r="J16" s="362"/>
      <c r="K16" s="362"/>
      <c r="L16" s="363"/>
      <c r="N16" s="160" t="s">
        <v>951</v>
      </c>
    </row>
    <row r="17" spans="1:14" ht="12" customHeight="1" x14ac:dyDescent="0.2">
      <c r="A17" s="286" t="s">
        <v>42</v>
      </c>
      <c r="B17" s="287"/>
      <c r="C17" s="287"/>
      <c r="D17" s="287"/>
      <c r="E17" s="287"/>
      <c r="F17" s="287"/>
      <c r="G17" s="287"/>
      <c r="H17" s="287"/>
      <c r="I17" s="287"/>
      <c r="J17" s="287"/>
      <c r="K17" s="287"/>
      <c r="L17" s="288"/>
      <c r="N17" s="160"/>
    </row>
    <row r="18" spans="1:14" ht="12" customHeight="1" x14ac:dyDescent="0.2">
      <c r="A18" s="283" t="s">
        <v>3</v>
      </c>
      <c r="B18" s="274" t="s">
        <v>927</v>
      </c>
      <c r="C18" s="275"/>
      <c r="D18" s="275"/>
      <c r="E18" s="276"/>
      <c r="F18" s="209" t="s">
        <v>4</v>
      </c>
      <c r="G18" s="210"/>
      <c r="H18" s="183" t="s">
        <v>7</v>
      </c>
      <c r="I18" s="185"/>
      <c r="J18" s="303" t="s">
        <v>60</v>
      </c>
      <c r="K18" s="183" t="s">
        <v>8</v>
      </c>
      <c r="L18" s="354"/>
      <c r="N18" s="156" t="s">
        <v>945</v>
      </c>
    </row>
    <row r="19" spans="1:14" ht="12" customHeight="1" x14ac:dyDescent="0.2">
      <c r="A19" s="284"/>
      <c r="B19" s="277"/>
      <c r="C19" s="278"/>
      <c r="D19" s="278"/>
      <c r="E19" s="279"/>
      <c r="F19" s="213"/>
      <c r="G19" s="214"/>
      <c r="H19" s="186"/>
      <c r="I19" s="188"/>
      <c r="J19" s="304"/>
      <c r="K19" s="189"/>
      <c r="L19" s="355"/>
      <c r="N19" s="156"/>
    </row>
    <row r="20" spans="1:14" x14ac:dyDescent="0.2">
      <c r="A20" s="285"/>
      <c r="B20" s="280"/>
      <c r="C20" s="281"/>
      <c r="D20" s="281"/>
      <c r="E20" s="282"/>
      <c r="F20" s="93" t="s">
        <v>5</v>
      </c>
      <c r="G20" s="93" t="s">
        <v>6</v>
      </c>
      <c r="H20" s="164" t="s">
        <v>61</v>
      </c>
      <c r="I20" s="166"/>
      <c r="J20" s="305"/>
      <c r="K20" s="39" t="s">
        <v>10</v>
      </c>
      <c r="L20" s="94" t="s">
        <v>9</v>
      </c>
      <c r="N20" s="156"/>
    </row>
    <row r="21" spans="1:14" ht="15.95" customHeight="1" x14ac:dyDescent="0.2">
      <c r="A21" s="88" t="str">
        <f>IF(H21&lt;&gt;"", "Enter date", "")</f>
        <v/>
      </c>
      <c r="B21" s="348"/>
      <c r="C21" s="349"/>
      <c r="D21" s="349"/>
      <c r="E21" s="350"/>
      <c r="F21" s="70"/>
      <c r="G21" s="70"/>
      <c r="H21" s="151" t="str">
        <f>IF(G21-F21=0,"",G21-F21)</f>
        <v/>
      </c>
      <c r="I21" s="152"/>
      <c r="J21" s="1" t="str">
        <f>IF(OR(A21=A22, A21=""), "", IF(COUNTIF($A21:A$21, A21)&gt;0, MIN(SUMIF(A21:A23, A21:A23, H21:I23), 99)))</f>
        <v/>
      </c>
      <c r="K21" s="127" t="str">
        <f>IF(J21&lt;&gt;"",Admin!$B$3,"")</f>
        <v/>
      </c>
      <c r="L21" s="63" t="str">
        <f>IFERROR(J21*K21,"")</f>
        <v/>
      </c>
      <c r="N21" s="156"/>
    </row>
    <row r="22" spans="1:14" ht="15.95" customHeight="1" x14ac:dyDescent="0.2">
      <c r="A22" s="88" t="str">
        <f t="shared" ref="A22:A23" si="0">IF(H22&lt;&gt;"", "Enter date", "")</f>
        <v/>
      </c>
      <c r="B22" s="351"/>
      <c r="C22" s="352"/>
      <c r="D22" s="352"/>
      <c r="E22" s="353"/>
      <c r="F22" s="78"/>
      <c r="G22" s="78"/>
      <c r="H22" s="151" t="str">
        <f t="shared" ref="H22:H23" si="1">IF(G22-F22=0,"",G22-F22)</f>
        <v/>
      </c>
      <c r="I22" s="152"/>
      <c r="J22" s="1" t="str">
        <f>IF(OR(A22=A23,A22=""), "", IF(AND(COUNTIF($A$21:A$21, A22)&gt;0, A22&lt;&gt;A21),"Bad Date", MIN(SUMIF(A$21:A$23, A$21:A$23, H$21:I$23), 99)))</f>
        <v/>
      </c>
      <c r="K22" s="127" t="str">
        <f>IF(J22&lt;&gt;"",Admin!$B$3,"")</f>
        <v/>
      </c>
      <c r="L22" s="63" t="str">
        <f>IFERROR(J22*K22,"")</f>
        <v/>
      </c>
      <c r="N22" s="156"/>
    </row>
    <row r="23" spans="1:14" ht="15.95" customHeight="1" x14ac:dyDescent="0.2">
      <c r="A23" s="88" t="str">
        <f t="shared" si="0"/>
        <v/>
      </c>
      <c r="B23" s="351"/>
      <c r="C23" s="352"/>
      <c r="D23" s="352"/>
      <c r="E23" s="353"/>
      <c r="F23" s="70"/>
      <c r="G23" s="70"/>
      <c r="H23" s="151" t="str">
        <f t="shared" si="1"/>
        <v/>
      </c>
      <c r="I23" s="152"/>
      <c r="J23" s="1" t="str">
        <f>IF(OR(A23=A24,A23=""), "", IF(AND(COUNTIF($A$21:A$21, A23)&gt;0, A23&lt;&gt;A22),"Bad Date", MIN(SUMIF(A$21:A$23, A$21:A$23, H$21:I$23), 99)))</f>
        <v/>
      </c>
      <c r="K23" s="127" t="str">
        <f>IF(J23&lt;&gt;"",Admin!$B$3,"")</f>
        <v/>
      </c>
      <c r="L23" s="63" t="str">
        <f t="shared" ref="L23" si="2">IFERROR(J23*K23,"")</f>
        <v/>
      </c>
      <c r="N23" s="156"/>
    </row>
    <row r="24" spans="1:14" ht="15.95" customHeight="1" x14ac:dyDescent="0.2">
      <c r="A24" s="157" t="s">
        <v>972</v>
      </c>
      <c r="B24" s="158"/>
      <c r="C24" s="158"/>
      <c r="D24" s="158"/>
      <c r="E24" s="159"/>
      <c r="F24" s="99"/>
      <c r="G24" s="122"/>
      <c r="H24" s="195">
        <f>+'Additional Mileage'!E45</f>
        <v>0</v>
      </c>
      <c r="I24" s="196"/>
      <c r="J24" s="1">
        <f>+'Additional Mileage'!F45</f>
        <v>0</v>
      </c>
      <c r="K24" s="127">
        <f>IF(J24&lt;&gt;"",Admin!$B$3,"")</f>
        <v>0.56999999999999995</v>
      </c>
      <c r="L24" s="63">
        <f>+'Additional Mileage'!H45</f>
        <v>0</v>
      </c>
      <c r="N24" s="156"/>
    </row>
    <row r="25" spans="1:14" ht="15.95" customHeight="1" thickBot="1" x14ac:dyDescent="0.25">
      <c r="A25" s="153" t="s">
        <v>970</v>
      </c>
      <c r="B25" s="154"/>
      <c r="C25" s="154"/>
      <c r="D25" s="154"/>
      <c r="E25" s="155"/>
      <c r="F25" s="125" t="s">
        <v>950</v>
      </c>
      <c r="G25" s="123" t="s">
        <v>11</v>
      </c>
      <c r="H25" s="311">
        <f>SUM(H21:I24)</f>
        <v>0</v>
      </c>
      <c r="I25" s="312"/>
      <c r="J25" s="44">
        <f>IF(F25="No", IF(SUM(J21:J24)&gt;99, 99, SUM(J21:J24)), SUM(J21:J24))</f>
        <v>0</v>
      </c>
      <c r="K25" s="128">
        <f>IF(J25&lt;&gt;"",Admin!$B$3,"")</f>
        <v>0.56999999999999995</v>
      </c>
      <c r="L25" s="124">
        <f>J25*K25</f>
        <v>0</v>
      </c>
      <c r="N25" s="160" t="s">
        <v>971</v>
      </c>
    </row>
    <row r="26" spans="1:14" ht="12.75" customHeight="1" x14ac:dyDescent="0.2">
      <c r="A26" s="197" t="s">
        <v>12</v>
      </c>
      <c r="B26" s="198"/>
      <c r="C26" s="198"/>
      <c r="D26" s="198"/>
      <c r="E26" s="198"/>
      <c r="F26" s="198"/>
      <c r="G26" s="198"/>
      <c r="H26" s="198"/>
      <c r="I26" s="198"/>
      <c r="J26" s="198"/>
      <c r="K26" s="198"/>
      <c r="L26" s="199"/>
      <c r="N26" s="160"/>
    </row>
    <row r="27" spans="1:14" s="56" customFormat="1" ht="8.25" customHeight="1" x14ac:dyDescent="0.2">
      <c r="A27" s="201" t="s">
        <v>3</v>
      </c>
      <c r="B27" s="183" t="s">
        <v>932</v>
      </c>
      <c r="C27" s="184"/>
      <c r="D27" s="184"/>
      <c r="E27" s="185"/>
      <c r="F27" s="206" t="s">
        <v>13</v>
      </c>
      <c r="G27" s="206" t="s">
        <v>14</v>
      </c>
      <c r="H27" s="209" t="s">
        <v>15</v>
      </c>
      <c r="I27" s="210"/>
      <c r="J27" s="313" t="s">
        <v>16</v>
      </c>
      <c r="K27" s="313"/>
      <c r="L27" s="314"/>
      <c r="N27" s="156" t="s">
        <v>938</v>
      </c>
    </row>
    <row r="28" spans="1:14" s="56" customFormat="1" ht="3.75" customHeight="1" x14ac:dyDescent="0.2">
      <c r="A28" s="202"/>
      <c r="B28" s="186"/>
      <c r="C28" s="187"/>
      <c r="D28" s="187"/>
      <c r="E28" s="188"/>
      <c r="F28" s="207"/>
      <c r="G28" s="207"/>
      <c r="H28" s="211"/>
      <c r="I28" s="212"/>
      <c r="J28" s="313"/>
      <c r="K28" s="313"/>
      <c r="L28" s="314"/>
      <c r="N28" s="156"/>
    </row>
    <row r="29" spans="1:14" s="56" customFormat="1" ht="9.75" customHeight="1" x14ac:dyDescent="0.2">
      <c r="A29" s="203"/>
      <c r="B29" s="189"/>
      <c r="C29" s="190"/>
      <c r="D29" s="190"/>
      <c r="E29" s="191"/>
      <c r="F29" s="208"/>
      <c r="G29" s="208"/>
      <c r="H29" s="213"/>
      <c r="I29" s="214"/>
      <c r="J29" s="200" t="s">
        <v>17</v>
      </c>
      <c r="K29" s="200"/>
      <c r="L29" s="69" t="s">
        <v>18</v>
      </c>
      <c r="N29" s="156"/>
    </row>
    <row r="30" spans="1:14" ht="15.95" customHeight="1" thickBot="1" x14ac:dyDescent="0.25">
      <c r="A30" s="45"/>
      <c r="B30" s="373" t="s">
        <v>79</v>
      </c>
      <c r="C30" s="373"/>
      <c r="D30" s="373"/>
      <c r="E30" s="373"/>
      <c r="F30" s="46"/>
      <c r="G30" s="47"/>
      <c r="H30" s="364"/>
      <c r="I30" s="365"/>
      <c r="J30" s="204"/>
      <c r="K30" s="205"/>
      <c r="L30" s="48"/>
      <c r="N30" s="156"/>
    </row>
    <row r="31" spans="1:14" x14ac:dyDescent="0.2">
      <c r="A31" s="192" t="s">
        <v>19</v>
      </c>
      <c r="B31" s="193"/>
      <c r="C31" s="193"/>
      <c r="D31" s="193"/>
      <c r="E31" s="193"/>
      <c r="F31" s="193"/>
      <c r="G31" s="193"/>
      <c r="H31" s="193"/>
      <c r="I31" s="193"/>
      <c r="J31" s="193"/>
      <c r="K31" s="193"/>
      <c r="L31" s="194"/>
    </row>
    <row r="32" spans="1:14" s="57" customFormat="1" ht="20.25" customHeight="1" x14ac:dyDescent="0.15">
      <c r="A32" s="170" t="s">
        <v>3</v>
      </c>
      <c r="B32" s="161" t="s">
        <v>43</v>
      </c>
      <c r="C32" s="162"/>
      <c r="D32" s="162"/>
      <c r="E32" s="163"/>
      <c r="F32" s="163" t="s">
        <v>929</v>
      </c>
      <c r="G32" s="179" t="s">
        <v>20</v>
      </c>
      <c r="H32" s="175" t="s">
        <v>973</v>
      </c>
      <c r="I32" s="176"/>
      <c r="J32" s="172" t="s">
        <v>21</v>
      </c>
      <c r="K32" s="173"/>
      <c r="L32" s="174"/>
    </row>
    <row r="33" spans="1:14" s="57" customFormat="1" ht="16.5" customHeight="1" x14ac:dyDescent="0.15">
      <c r="A33" s="171"/>
      <c r="B33" s="164"/>
      <c r="C33" s="165"/>
      <c r="D33" s="165"/>
      <c r="E33" s="166"/>
      <c r="F33" s="166"/>
      <c r="G33" s="180"/>
      <c r="H33" s="66" t="s">
        <v>54</v>
      </c>
      <c r="I33" s="96" t="s">
        <v>18</v>
      </c>
      <c r="J33" s="177" t="s">
        <v>17</v>
      </c>
      <c r="K33" s="178"/>
      <c r="L33" s="98" t="s">
        <v>18</v>
      </c>
    </row>
    <row r="34" spans="1:14" s="64" customFormat="1" ht="15.95" customHeight="1" x14ac:dyDescent="0.2">
      <c r="A34" s="71"/>
      <c r="B34" s="167"/>
      <c r="C34" s="168"/>
      <c r="D34" s="168"/>
      <c r="E34" s="169"/>
      <c r="F34" s="103"/>
      <c r="G34" s="100"/>
      <c r="H34" s="72"/>
      <c r="I34" s="105"/>
      <c r="J34" s="181"/>
      <c r="K34" s="182"/>
      <c r="L34" s="117"/>
      <c r="M34" s="90"/>
      <c r="N34" s="156" t="s">
        <v>939</v>
      </c>
    </row>
    <row r="35" spans="1:14" ht="15.75" customHeight="1" x14ac:dyDescent="0.2">
      <c r="A35" s="73"/>
      <c r="B35" s="366"/>
      <c r="C35" s="141"/>
      <c r="D35" s="141"/>
      <c r="E35" s="367"/>
      <c r="F35" s="103"/>
      <c r="G35" s="101"/>
      <c r="H35" s="74"/>
      <c r="I35" s="106"/>
      <c r="J35" s="130"/>
      <c r="K35" s="131"/>
      <c r="L35" s="118"/>
      <c r="N35" s="156"/>
    </row>
    <row r="36" spans="1:14" ht="15.95" customHeight="1" x14ac:dyDescent="0.2">
      <c r="A36" s="73"/>
      <c r="B36" s="137"/>
      <c r="C36" s="138"/>
      <c r="D36" s="138"/>
      <c r="E36" s="139"/>
      <c r="F36" s="103"/>
      <c r="G36" s="101"/>
      <c r="H36" s="74"/>
      <c r="I36" s="106"/>
      <c r="J36" s="130"/>
      <c r="K36" s="131"/>
      <c r="L36" s="118"/>
      <c r="N36" s="156"/>
    </row>
    <row r="37" spans="1:14" ht="15.95" customHeight="1" x14ac:dyDescent="0.2">
      <c r="A37" s="111"/>
      <c r="B37" s="140"/>
      <c r="C37" s="141"/>
      <c r="D37" s="141"/>
      <c r="E37" s="142"/>
      <c r="F37" s="113"/>
      <c r="G37" s="101"/>
      <c r="H37" s="74"/>
      <c r="I37" s="106"/>
      <c r="J37" s="130"/>
      <c r="K37" s="131"/>
      <c r="L37" s="118"/>
      <c r="N37" s="156" t="s">
        <v>940</v>
      </c>
    </row>
    <row r="38" spans="1:14" ht="15.95" customHeight="1" x14ac:dyDescent="0.2">
      <c r="A38" s="111"/>
      <c r="B38" s="143"/>
      <c r="C38" s="144"/>
      <c r="D38" s="144"/>
      <c r="E38" s="145"/>
      <c r="F38" s="113"/>
      <c r="G38" s="101"/>
      <c r="H38" s="74"/>
      <c r="I38" s="106"/>
      <c r="J38" s="130"/>
      <c r="K38" s="131"/>
      <c r="L38" s="118"/>
      <c r="N38" s="156"/>
    </row>
    <row r="39" spans="1:14" ht="15.95" customHeight="1" x14ac:dyDescent="0.2">
      <c r="A39" s="112"/>
      <c r="B39" s="143"/>
      <c r="C39" s="144"/>
      <c r="D39" s="144"/>
      <c r="E39" s="145"/>
      <c r="F39" s="113"/>
      <c r="G39" s="102"/>
      <c r="H39" s="75"/>
      <c r="I39" s="107"/>
      <c r="J39" s="130"/>
      <c r="K39" s="131"/>
      <c r="L39" s="119"/>
      <c r="N39" s="156"/>
    </row>
    <row r="40" spans="1:14" ht="15.95" customHeight="1" x14ac:dyDescent="0.2">
      <c r="A40" s="111"/>
      <c r="B40" s="146"/>
      <c r="C40" s="138"/>
      <c r="D40" s="138"/>
      <c r="E40" s="147"/>
      <c r="F40" s="113"/>
      <c r="G40" s="101"/>
      <c r="H40" s="74"/>
      <c r="I40" s="106"/>
      <c r="J40" s="130"/>
      <c r="K40" s="131"/>
      <c r="L40" s="118"/>
      <c r="N40" s="156"/>
    </row>
    <row r="41" spans="1:14" ht="15.95" customHeight="1" x14ac:dyDescent="0.2">
      <c r="A41" s="111"/>
      <c r="B41" s="140"/>
      <c r="C41" s="141"/>
      <c r="D41" s="141"/>
      <c r="E41" s="142"/>
      <c r="F41" s="113"/>
      <c r="G41" s="101"/>
      <c r="H41" s="74"/>
      <c r="I41" s="106"/>
      <c r="J41" s="130"/>
      <c r="K41" s="131"/>
      <c r="L41" s="118"/>
    </row>
    <row r="42" spans="1:14" ht="15.95" customHeight="1" x14ac:dyDescent="0.2">
      <c r="A42" s="111"/>
      <c r="B42" s="143"/>
      <c r="C42" s="144"/>
      <c r="D42" s="144"/>
      <c r="E42" s="145"/>
      <c r="F42" s="113"/>
      <c r="G42" s="101"/>
      <c r="H42" s="74"/>
      <c r="I42" s="106"/>
      <c r="J42" s="130"/>
      <c r="K42" s="131"/>
      <c r="L42" s="118"/>
    </row>
    <row r="43" spans="1:14" ht="15.95" customHeight="1" x14ac:dyDescent="0.2">
      <c r="A43" s="73"/>
      <c r="B43" s="148"/>
      <c r="C43" s="149"/>
      <c r="D43" s="149"/>
      <c r="E43" s="150"/>
      <c r="F43" s="104"/>
      <c r="G43" s="101"/>
      <c r="H43" s="74"/>
      <c r="I43" s="108"/>
      <c r="J43" s="130"/>
      <c r="K43" s="131"/>
      <c r="L43" s="120"/>
    </row>
    <row r="44" spans="1:14" ht="13.5" customHeight="1" x14ac:dyDescent="0.25">
      <c r="A44" s="368" t="str">
        <f>IF(SUM(COUNTIFS(F34:F43, {"Travel Advance","PCARD","PO","CBA"}))&gt;0, "Please Enter Total PCARD/Travel Advance Expenses in Box Below", "")</f>
        <v/>
      </c>
      <c r="B44" s="369"/>
      <c r="C44" s="369"/>
      <c r="D44" s="369"/>
      <c r="E44" s="369"/>
      <c r="F44" s="369"/>
      <c r="G44" s="369"/>
      <c r="H44" s="369"/>
      <c r="I44" s="369"/>
      <c r="J44" s="369"/>
      <c r="K44" s="369"/>
      <c r="L44" s="370"/>
    </row>
    <row r="45" spans="1:14" ht="15.95" customHeight="1" thickBot="1" x14ac:dyDescent="0.25">
      <c r="A45" s="132" t="s">
        <v>11</v>
      </c>
      <c r="B45" s="133"/>
      <c r="C45" s="133"/>
      <c r="D45" s="133"/>
      <c r="E45" s="133"/>
      <c r="F45" s="134"/>
      <c r="G45" s="121">
        <f>SUM(G34:G43)</f>
        <v>0</v>
      </c>
      <c r="H45" s="114">
        <f>SUM(H34:H43)</f>
        <v>0</v>
      </c>
      <c r="I45" s="115">
        <f>SUM(I34:I43)</f>
        <v>0</v>
      </c>
      <c r="J45" s="135" t="s">
        <v>9</v>
      </c>
      <c r="K45" s="136"/>
      <c r="L45" s="116">
        <f>SUM(L34:L43)</f>
        <v>0</v>
      </c>
    </row>
    <row r="46" spans="1:14" s="58" customFormat="1" ht="9.9499999999999993" customHeight="1" thickBot="1" x14ac:dyDescent="0.2">
      <c r="A46" s="218" t="s">
        <v>53</v>
      </c>
      <c r="B46" s="219"/>
      <c r="C46" s="219"/>
      <c r="D46" s="219"/>
      <c r="E46" s="219"/>
      <c r="F46" s="219"/>
      <c r="G46" s="219"/>
      <c r="H46" s="219"/>
      <c r="I46" s="219"/>
      <c r="J46" s="219"/>
      <c r="K46" s="219"/>
      <c r="L46" s="220"/>
    </row>
    <row r="47" spans="1:14" s="57" customFormat="1" ht="11.25" customHeight="1" x14ac:dyDescent="0.15">
      <c r="A47" s="340" t="s">
        <v>22</v>
      </c>
      <c r="B47" s="341"/>
      <c r="C47" s="341"/>
      <c r="D47" s="341"/>
      <c r="E47" s="342"/>
      <c r="F47" s="343" t="s">
        <v>23</v>
      </c>
      <c r="G47" s="344"/>
      <c r="H47" s="344"/>
      <c r="I47" s="344"/>
      <c r="J47" s="344"/>
      <c r="K47" s="344"/>
      <c r="L47" s="345"/>
      <c r="N47" s="215" t="s">
        <v>941</v>
      </c>
    </row>
    <row r="48" spans="1:14" ht="12" customHeight="1" x14ac:dyDescent="0.2">
      <c r="A48" s="223" t="s">
        <v>24</v>
      </c>
      <c r="B48" s="224"/>
      <c r="C48" s="224"/>
      <c r="D48" s="227">
        <f>+L25</f>
        <v>0</v>
      </c>
      <c r="E48" s="228"/>
      <c r="F48" s="337" t="s">
        <v>27</v>
      </c>
      <c r="G48" s="338"/>
      <c r="H48" s="338"/>
      <c r="I48" s="338"/>
      <c r="J48" s="338"/>
      <c r="K48" s="338"/>
      <c r="L48" s="339"/>
      <c r="N48" s="215"/>
    </row>
    <row r="49" spans="1:14" ht="12.75" customHeight="1" x14ac:dyDescent="0.2">
      <c r="A49" s="223" t="s">
        <v>25</v>
      </c>
      <c r="B49" s="224"/>
      <c r="C49" s="224"/>
      <c r="D49" s="346">
        <f>F30+G30+H30+L30</f>
        <v>0</v>
      </c>
      <c r="E49" s="347"/>
      <c r="F49" s="337"/>
      <c r="G49" s="338"/>
      <c r="H49" s="338"/>
      <c r="I49" s="338"/>
      <c r="J49" s="338"/>
      <c r="K49" s="338"/>
      <c r="L49" s="339"/>
      <c r="N49" s="215"/>
    </row>
    <row r="50" spans="1:14" ht="12.75" customHeight="1" thickBot="1" x14ac:dyDescent="0.25">
      <c r="A50" s="223" t="s">
        <v>26</v>
      </c>
      <c r="B50" s="224"/>
      <c r="C50" s="224"/>
      <c r="D50" s="242">
        <f>G45+I45+L45</f>
        <v>0</v>
      </c>
      <c r="E50" s="243"/>
      <c r="F50" s="42" t="s">
        <v>28</v>
      </c>
      <c r="G50" s="79" t="s">
        <v>77</v>
      </c>
      <c r="H50" s="244" t="s">
        <v>75</v>
      </c>
      <c r="I50" s="244"/>
      <c r="J50" s="371" t="s">
        <v>76</v>
      </c>
      <c r="K50" s="371"/>
      <c r="L50" s="372"/>
      <c r="N50" s="215"/>
    </row>
    <row r="51" spans="1:14" ht="15" customHeight="1" thickTop="1" x14ac:dyDescent="0.2">
      <c r="A51" s="240" t="s">
        <v>38</v>
      </c>
      <c r="B51" s="241"/>
      <c r="C51" s="241"/>
      <c r="D51" s="216">
        <f>D48+D49+D50</f>
        <v>0</v>
      </c>
      <c r="E51" s="217"/>
      <c r="F51" s="42" t="s">
        <v>29</v>
      </c>
      <c r="G51" s="80" t="s">
        <v>77</v>
      </c>
      <c r="H51" s="244" t="s">
        <v>75</v>
      </c>
      <c r="I51" s="244"/>
      <c r="J51" s="221" t="s">
        <v>76</v>
      </c>
      <c r="K51" s="221"/>
      <c r="L51" s="222"/>
      <c r="N51" s="215"/>
    </row>
    <row r="52" spans="1:14" ht="12.75" customHeight="1" x14ac:dyDescent="0.2">
      <c r="A52" s="223" t="s">
        <v>969</v>
      </c>
      <c r="B52" s="224"/>
      <c r="C52" s="224"/>
      <c r="D52" s="238">
        <v>0</v>
      </c>
      <c r="E52" s="239"/>
      <c r="F52" s="336" t="s">
        <v>78</v>
      </c>
      <c r="G52" s="248"/>
      <c r="H52" s="249"/>
      <c r="I52" s="249"/>
      <c r="J52" s="249"/>
      <c r="K52" s="249"/>
      <c r="L52" s="250"/>
      <c r="N52" s="215"/>
    </row>
    <row r="53" spans="1:14" ht="12.75" customHeight="1" thickBot="1" x14ac:dyDescent="0.25">
      <c r="A53" s="223" t="s">
        <v>889</v>
      </c>
      <c r="B53" s="224"/>
      <c r="C53" s="224"/>
      <c r="D53" s="254">
        <v>0</v>
      </c>
      <c r="E53" s="255"/>
      <c r="F53" s="336"/>
      <c r="G53" s="251"/>
      <c r="H53" s="252"/>
      <c r="I53" s="252"/>
      <c r="J53" s="252"/>
      <c r="K53" s="252"/>
      <c r="L53" s="253"/>
      <c r="N53" s="215"/>
    </row>
    <row r="54" spans="1:14" ht="15" customHeight="1" thickTop="1" thickBot="1" x14ac:dyDescent="0.25">
      <c r="A54" s="225" t="s">
        <v>930</v>
      </c>
      <c r="B54" s="226"/>
      <c r="C54" s="226"/>
      <c r="D54" s="229">
        <f>D48+D49+D50-D52-D53</f>
        <v>0</v>
      </c>
      <c r="E54" s="230"/>
      <c r="F54" s="87" t="s">
        <v>944</v>
      </c>
      <c r="G54" s="245"/>
      <c r="H54" s="246"/>
      <c r="I54" s="246"/>
      <c r="J54" s="246"/>
      <c r="K54" s="246"/>
      <c r="L54" s="247"/>
      <c r="M54" s="28"/>
      <c r="N54" s="215"/>
    </row>
    <row r="55" spans="1:14" s="57" customFormat="1" ht="7.5" customHeight="1" x14ac:dyDescent="0.15">
      <c r="A55" s="234" t="s">
        <v>30</v>
      </c>
      <c r="B55" s="235"/>
      <c r="C55" s="235"/>
      <c r="D55" s="235"/>
      <c r="E55" s="235"/>
      <c r="F55" s="236"/>
      <c r="G55" s="236"/>
      <c r="H55" s="236"/>
      <c r="I55" s="236"/>
      <c r="J55" s="236"/>
      <c r="K55" s="236"/>
      <c r="L55" s="237"/>
      <c r="N55" s="215" t="s">
        <v>942</v>
      </c>
    </row>
    <row r="56" spans="1:14" s="57" customFormat="1" ht="15.75" customHeight="1" x14ac:dyDescent="0.15">
      <c r="A56" s="231" t="s">
        <v>31</v>
      </c>
      <c r="B56" s="232"/>
      <c r="C56" s="232"/>
      <c r="D56" s="232"/>
      <c r="E56" s="232"/>
      <c r="F56" s="232"/>
      <c r="G56" s="232"/>
      <c r="H56" s="232"/>
      <c r="I56" s="232"/>
      <c r="J56" s="232"/>
      <c r="K56" s="232"/>
      <c r="L56" s="233"/>
      <c r="N56" s="215"/>
    </row>
    <row r="57" spans="1:14" s="57" customFormat="1" ht="9.6" customHeight="1" x14ac:dyDescent="0.15">
      <c r="A57" s="323" t="s">
        <v>32</v>
      </c>
      <c r="B57" s="324"/>
      <c r="C57" s="324" t="s">
        <v>33</v>
      </c>
      <c r="D57" s="324"/>
      <c r="E57" s="96" t="s">
        <v>34</v>
      </c>
      <c r="F57" s="177" t="s">
        <v>35</v>
      </c>
      <c r="G57" s="333"/>
      <c r="H57" s="178"/>
      <c r="I57" s="177" t="s">
        <v>36</v>
      </c>
      <c r="J57" s="178"/>
      <c r="K57" s="324" t="s">
        <v>37</v>
      </c>
      <c r="L57" s="327"/>
      <c r="N57" s="215"/>
    </row>
    <row r="58" spans="1:14" ht="15" customHeight="1" x14ac:dyDescent="0.2">
      <c r="A58" s="325"/>
      <c r="B58" s="326"/>
      <c r="C58" s="43"/>
      <c r="D58" s="43"/>
      <c r="E58" s="97"/>
      <c r="F58" s="329"/>
      <c r="G58" s="334"/>
      <c r="H58" s="330"/>
      <c r="I58" s="329"/>
      <c r="J58" s="330"/>
      <c r="K58" s="326"/>
      <c r="L58" s="328"/>
      <c r="N58" s="215"/>
    </row>
    <row r="59" spans="1:14" ht="15" customHeight="1" x14ac:dyDescent="0.2">
      <c r="A59" s="325"/>
      <c r="B59" s="326"/>
      <c r="C59" s="43"/>
      <c r="D59" s="43"/>
      <c r="E59" s="97"/>
      <c r="F59" s="329"/>
      <c r="G59" s="334"/>
      <c r="H59" s="330"/>
      <c r="I59" s="329"/>
      <c r="J59" s="330"/>
      <c r="K59" s="326"/>
      <c r="L59" s="328"/>
      <c r="N59" s="215"/>
    </row>
    <row r="60" spans="1:14" ht="15" customHeight="1" thickBot="1" x14ac:dyDescent="0.25">
      <c r="A60" s="320"/>
      <c r="B60" s="321"/>
      <c r="C60" s="44"/>
      <c r="D60" s="44"/>
      <c r="E60" s="95"/>
      <c r="F60" s="331"/>
      <c r="G60" s="335"/>
      <c r="H60" s="332"/>
      <c r="I60" s="331"/>
      <c r="J60" s="332"/>
      <c r="K60" s="321"/>
      <c r="L60" s="322"/>
      <c r="N60" s="215"/>
    </row>
    <row r="61" spans="1:14" x14ac:dyDescent="0.2">
      <c r="A61" s="319" t="s">
        <v>1104</v>
      </c>
      <c r="B61" s="319"/>
      <c r="C61" s="319"/>
      <c r="D61" s="319"/>
      <c r="E61" s="319"/>
      <c r="F61" s="319"/>
      <c r="G61" s="319"/>
      <c r="H61" s="319"/>
      <c r="I61" s="319"/>
      <c r="J61" s="319"/>
      <c r="K61" s="319"/>
      <c r="L61" s="319"/>
    </row>
    <row r="64" spans="1:14" x14ac:dyDescent="0.2">
      <c r="A64" s="59"/>
    </row>
    <row r="65" spans="1:1" x14ac:dyDescent="0.2">
      <c r="A65" s="59"/>
    </row>
  </sheetData>
  <sheetProtection algorithmName="SHA-512" hashValue="5vXKX2FJvurQvRx+qHJg9Y63LmYJt0O2gg+gEZPtcjtkAHL+4BxGCsMfxDSTw74zpj/2DKr+x7URhsLaFrFxkg==" saltValue="MbB9fWlwDEHkYjOFAGVNcw==" spinCount="100000" sheet="1" selectLockedCells="1"/>
  <protectedRanges>
    <protectedRange sqref="H5:L6" name="Range2"/>
    <protectedRange sqref="H3:L3" name="Range1"/>
  </protectedRanges>
  <mergeCells count="137">
    <mergeCell ref="N2:N3"/>
    <mergeCell ref="N37:N40"/>
    <mergeCell ref="N34:N36"/>
    <mergeCell ref="F48:L49"/>
    <mergeCell ref="A47:E47"/>
    <mergeCell ref="F47:L47"/>
    <mergeCell ref="D49:E49"/>
    <mergeCell ref="B21:E21"/>
    <mergeCell ref="B22:E22"/>
    <mergeCell ref="B23:E23"/>
    <mergeCell ref="K18:L19"/>
    <mergeCell ref="B11:F11"/>
    <mergeCell ref="N47:N54"/>
    <mergeCell ref="N14:N15"/>
    <mergeCell ref="I15:L15"/>
    <mergeCell ref="I13:L13"/>
    <mergeCell ref="I14:L14"/>
    <mergeCell ref="J16:L16"/>
    <mergeCell ref="H30:I30"/>
    <mergeCell ref="B35:E35"/>
    <mergeCell ref="N16:N17"/>
    <mergeCell ref="A44:L44"/>
    <mergeCell ref="J50:L50"/>
    <mergeCell ref="B30:E30"/>
    <mergeCell ref="H6:K6"/>
    <mergeCell ref="A16:F16"/>
    <mergeCell ref="H18:I19"/>
    <mergeCell ref="H20:I20"/>
    <mergeCell ref="H5:K5"/>
    <mergeCell ref="A61:L61"/>
    <mergeCell ref="A60:B60"/>
    <mergeCell ref="K60:L60"/>
    <mergeCell ref="A57:B57"/>
    <mergeCell ref="A58:B58"/>
    <mergeCell ref="K57:L57"/>
    <mergeCell ref="K58:L58"/>
    <mergeCell ref="C57:D57"/>
    <mergeCell ref="I58:J58"/>
    <mergeCell ref="I60:J60"/>
    <mergeCell ref="F57:H57"/>
    <mergeCell ref="F58:H58"/>
    <mergeCell ref="F60:H60"/>
    <mergeCell ref="A59:B59"/>
    <mergeCell ref="F59:H59"/>
    <mergeCell ref="I59:J59"/>
    <mergeCell ref="K59:L59"/>
    <mergeCell ref="H51:I51"/>
    <mergeCell ref="F52:F53"/>
    <mergeCell ref="G54:L54"/>
    <mergeCell ref="G52:L53"/>
    <mergeCell ref="D53:E53"/>
    <mergeCell ref="A1:L1"/>
    <mergeCell ref="K2:L2"/>
    <mergeCell ref="E2:G6"/>
    <mergeCell ref="A2:D6"/>
    <mergeCell ref="B18:E20"/>
    <mergeCell ref="A18:A20"/>
    <mergeCell ref="F18:G19"/>
    <mergeCell ref="A17:L17"/>
    <mergeCell ref="G7:L7"/>
    <mergeCell ref="A7:F8"/>
    <mergeCell ref="G8:L12"/>
    <mergeCell ref="B10:F10"/>
    <mergeCell ref="A13:F13"/>
    <mergeCell ref="A14:F14"/>
    <mergeCell ref="A15:F15"/>
    <mergeCell ref="J18:J20"/>
    <mergeCell ref="K3:L3"/>
    <mergeCell ref="B9:F9"/>
    <mergeCell ref="H3:J3"/>
    <mergeCell ref="H25:I25"/>
    <mergeCell ref="J27:L28"/>
    <mergeCell ref="F27:F29"/>
    <mergeCell ref="G27:G29"/>
    <mergeCell ref="H27:I29"/>
    <mergeCell ref="N55:N60"/>
    <mergeCell ref="D51:E51"/>
    <mergeCell ref="A46:L46"/>
    <mergeCell ref="I57:J57"/>
    <mergeCell ref="J51:L51"/>
    <mergeCell ref="A48:C48"/>
    <mergeCell ref="A52:C52"/>
    <mergeCell ref="A54:C54"/>
    <mergeCell ref="D48:E48"/>
    <mergeCell ref="D54:E54"/>
    <mergeCell ref="A56:L56"/>
    <mergeCell ref="A55:L55"/>
    <mergeCell ref="D52:E52"/>
    <mergeCell ref="A53:C53"/>
    <mergeCell ref="A50:C50"/>
    <mergeCell ref="A49:C49"/>
    <mergeCell ref="A51:C51"/>
    <mergeCell ref="D50:E50"/>
    <mergeCell ref="H50:I50"/>
    <mergeCell ref="J35:K35"/>
    <mergeCell ref="J36:K36"/>
    <mergeCell ref="H21:I21"/>
    <mergeCell ref="A25:E25"/>
    <mergeCell ref="N18:N24"/>
    <mergeCell ref="A24:E24"/>
    <mergeCell ref="N27:N30"/>
    <mergeCell ref="N25:N26"/>
    <mergeCell ref="B32:E33"/>
    <mergeCell ref="B34:E34"/>
    <mergeCell ref="A32:A33"/>
    <mergeCell ref="F32:F33"/>
    <mergeCell ref="J32:L32"/>
    <mergeCell ref="H32:I32"/>
    <mergeCell ref="J33:K33"/>
    <mergeCell ref="G32:G33"/>
    <mergeCell ref="J34:K34"/>
    <mergeCell ref="B27:E29"/>
    <mergeCell ref="A31:L31"/>
    <mergeCell ref="H22:I22"/>
    <mergeCell ref="H23:I23"/>
    <mergeCell ref="H24:I24"/>
    <mergeCell ref="A26:L26"/>
    <mergeCell ref="J29:K29"/>
    <mergeCell ref="A27:A29"/>
    <mergeCell ref="J30:K30"/>
    <mergeCell ref="J37:K37"/>
    <mergeCell ref="J38:K38"/>
    <mergeCell ref="A45:F45"/>
    <mergeCell ref="J45:K45"/>
    <mergeCell ref="B36:E36"/>
    <mergeCell ref="B37:E37"/>
    <mergeCell ref="B38:E38"/>
    <mergeCell ref="B39:E39"/>
    <mergeCell ref="B40:E40"/>
    <mergeCell ref="B41:E41"/>
    <mergeCell ref="B42:E42"/>
    <mergeCell ref="B43:E43"/>
    <mergeCell ref="J39:K39"/>
    <mergeCell ref="J40:K40"/>
    <mergeCell ref="J41:K41"/>
    <mergeCell ref="J42:K42"/>
    <mergeCell ref="J43:K43"/>
  </mergeCells>
  <phoneticPr fontId="0" type="noConversion"/>
  <conditionalFormatting sqref="A44:L44">
    <cfRule type="containsText" dxfId="48" priority="49" operator="containsText" text="PCARD">
      <formula>NOT(ISERROR(SEARCH("PCARD",A44)))</formula>
    </cfRule>
  </conditionalFormatting>
  <conditionalFormatting sqref="J21:J23">
    <cfRule type="cellIs" dxfId="47" priority="9" operator="equal">
      <formula>"Bad Date"</formula>
    </cfRule>
  </conditionalFormatting>
  <conditionalFormatting sqref="A21:A23">
    <cfRule type="cellIs" dxfId="46" priority="6" operator="equal">
      <formula>"Enter date"</formula>
    </cfRule>
  </conditionalFormatting>
  <conditionalFormatting sqref="A52 D52">
    <cfRule type="expression" dxfId="45" priority="110">
      <formula>$E$43="PCARD"</formula>
    </cfRule>
    <cfRule type="expression" dxfId="44" priority="111">
      <formula>$E$42="PCARD"</formula>
    </cfRule>
    <cfRule type="expression" dxfId="43" priority="112">
      <formula>$E$41="PCARD"</formula>
    </cfRule>
    <cfRule type="expression" dxfId="42" priority="113">
      <formula>$E$40="PCARD"</formula>
    </cfRule>
    <cfRule type="expression" dxfId="41" priority="114">
      <formula>$E$39="PCARD"</formula>
    </cfRule>
    <cfRule type="expression" dxfId="40" priority="115">
      <formula>$E$38="PCARD"</formula>
    </cfRule>
    <cfRule type="expression" dxfId="39" priority="116">
      <formula>$E$37="PCARD"</formula>
    </cfRule>
    <cfRule type="expression" dxfId="38" priority="117">
      <formula>$E$36="PCARD"</formula>
    </cfRule>
    <cfRule type="expression" dxfId="37" priority="118">
      <formula>$E$35="PCARD"</formula>
    </cfRule>
    <cfRule type="expression" dxfId="36" priority="119">
      <formula>$E$34="PCARD"</formula>
    </cfRule>
  </conditionalFormatting>
  <conditionalFormatting sqref="A53 D53">
    <cfRule type="expression" dxfId="35" priority="130">
      <formula>$E$43="Travel Advance"</formula>
    </cfRule>
    <cfRule type="expression" dxfId="34" priority="131">
      <formula>$E$42="Travel Advance"</formula>
    </cfRule>
    <cfRule type="expression" dxfId="33" priority="132">
      <formula>$E$41="Travel Advance"</formula>
    </cfRule>
    <cfRule type="expression" dxfId="32" priority="133">
      <formula>$E$40="Travel Advance"</formula>
    </cfRule>
    <cfRule type="expression" dxfId="31" priority="134">
      <formula>$E$39="Travel Advance"</formula>
    </cfRule>
    <cfRule type="expression" dxfId="30" priority="135">
      <formula>$E$38="Travel Advance"</formula>
    </cfRule>
    <cfRule type="expression" dxfId="29" priority="136">
      <formula>$E$37="Travel Advance"</formula>
    </cfRule>
    <cfRule type="expression" dxfId="28" priority="137">
      <formula>$E$36="Travel Advance"</formula>
    </cfRule>
    <cfRule type="expression" dxfId="27" priority="138">
      <formula>$E$35="Travel Advance"</formula>
    </cfRule>
    <cfRule type="expression" dxfId="26" priority="139">
      <formula>$E$34="Travel Advance"</formula>
    </cfRule>
  </conditionalFormatting>
  <conditionalFormatting sqref="F34:F43">
    <cfRule type="containsText" dxfId="25" priority="1" operator="containsText" text="CBA">
      <formula>NOT(ISERROR(SEARCH("CBA",F34)))</formula>
    </cfRule>
    <cfRule type="containsText" dxfId="24" priority="2" operator="containsText" text="PO">
      <formula>NOT(ISERROR(SEARCH("PO",F34)))</formula>
    </cfRule>
    <cfRule type="containsText" dxfId="23" priority="3" operator="containsText" text="Travel Advance">
      <formula>NOT(ISERROR(SEARCH("Travel Advance",F34)))</formula>
    </cfRule>
    <cfRule type="containsText" dxfId="22" priority="4" operator="containsText" text="PCARD">
      <formula>NOT(ISERROR(SEARCH("PCARD",F34)))</formula>
    </cfRule>
  </conditionalFormatting>
  <dataValidations xWindow="785" yWindow="815" count="3">
    <dataValidation type="list" allowBlank="1" showInputMessage="1" showErrorMessage="1" sqref="H50:H51">
      <formula1>AM_PM</formula1>
    </dataValidation>
    <dataValidation type="list" showInputMessage="1" showErrorMessage="1" errorTitle="STOP" error="Select an item from the drop down menu." promptTitle="Select Expense Type" prompt="Select Expense Type" sqref="J34:J43">
      <formula1>MiscellaneousExpense</formula1>
    </dataValidation>
    <dataValidation allowBlank="1" showInputMessage="1" showErrorMessage="1" prompt="Enter time without punctuation" sqref="G50:G51"/>
  </dataValidations>
  <printOptions horizontalCentered="1"/>
  <pageMargins left="0" right="0" top="0" bottom="0" header="0.5" footer="0.5"/>
  <pageSetup scale="87" fitToHeight="0" orientation="portrait" r:id="rId1"/>
  <headerFooter alignWithMargins="0"/>
  <ignoredErrors>
    <ignoredError sqref="L22 L21 L23" unlockedFormula="1"/>
  </ignoredErrors>
  <extLst>
    <ext xmlns:x14="http://schemas.microsoft.com/office/spreadsheetml/2009/9/main" uri="{78C0D931-6437-407d-A8EE-F0AAD7539E65}">
      <x14:conditionalFormattings>
        <x14:conditionalFormatting xmlns:xm="http://schemas.microsoft.com/office/excel/2006/main">
          <x14:cfRule type="containsText" priority="48" operator="containsText" id="{5CC9A8AC-CD5F-4423-890A-89DD891253CB}">
            <xm:f>NOT(ISERROR(SEARCH(OR("Travel Advance","PCARD","PO","CBA"),A44)))</xm:f>
            <xm:f>OR("Travel Advance","PCARD","PO","CBA")</xm:f>
            <x14:dxf>
              <font>
                <b/>
                <i/>
              </font>
              <fill>
                <patternFill>
                  <bgColor theme="5" tint="0.39994506668294322"/>
                </patternFill>
              </fill>
            </x14:dxf>
          </x14:cfRule>
          <xm:sqref>A44:L44</xm:sqref>
        </x14:conditionalFormatting>
      </x14:conditionalFormattings>
    </ext>
    <ext xmlns:x14="http://schemas.microsoft.com/office/spreadsheetml/2009/9/main" uri="{CCE6A557-97BC-4b89-ADB6-D9C93CAAB3DF}">
      <x14:dataValidations xmlns:xm="http://schemas.microsoft.com/office/excel/2006/main" xWindow="785" yWindow="815" count="2">
        <x14:dataValidation type="list" showInputMessage="1" showErrorMessage="1" errorTitle="STOP!" error="Please select correct option!" promptTitle="Select PCARD/Travel Advance" prompt="Select PCARD/Travel Advance">
          <x14:formula1>
            <xm:f>Admin!$A$40:$A$44</xm:f>
          </x14:formula1>
          <xm:sqref>F34:F43</xm:sqref>
        </x14:dataValidation>
        <x14:dataValidation type="list" allowBlank="1" showInputMessage="1" showErrorMessage="1">
          <x14:formula1>
            <xm:f>Admin!$A$48:$A$49</xm:f>
          </x14:formula1>
          <xm:sqref>F25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workbookViewId="0">
      <selection activeCell="E8" sqref="E8"/>
    </sheetView>
  </sheetViews>
  <sheetFormatPr defaultColWidth="9.140625" defaultRowHeight="12.75" x14ac:dyDescent="0.2"/>
  <cols>
    <col min="1" max="1" width="11" style="19" customWidth="1"/>
    <col min="2" max="2" width="37.7109375" style="19" customWidth="1"/>
    <col min="3" max="4" width="11" style="19" customWidth="1"/>
    <col min="5" max="5" width="12" style="19" customWidth="1"/>
    <col min="6" max="6" width="10.42578125" style="19" customWidth="1"/>
    <col min="7" max="8" width="11.5703125" style="19" customWidth="1"/>
    <col min="9" max="16384" width="9.140625" style="19"/>
  </cols>
  <sheetData>
    <row r="1" spans="1:9" s="50" customFormat="1" ht="18" x14ac:dyDescent="0.2">
      <c r="A1" s="49"/>
      <c r="B1" s="377" t="s">
        <v>885</v>
      </c>
      <c r="C1" s="377"/>
      <c r="D1" s="377"/>
      <c r="E1" s="377"/>
      <c r="F1" s="377"/>
      <c r="G1" s="377"/>
      <c r="H1" s="49"/>
      <c r="I1" s="49"/>
    </row>
    <row r="2" spans="1:9" s="50" customFormat="1" ht="18" x14ac:dyDescent="0.2">
      <c r="A2" s="51"/>
      <c r="B2" s="51"/>
      <c r="C2" s="51"/>
      <c r="D2" s="51"/>
      <c r="E2" s="51"/>
      <c r="F2" s="49"/>
      <c r="G2" s="49"/>
      <c r="H2" s="49"/>
      <c r="I2" s="49"/>
    </row>
    <row r="3" spans="1:9" ht="15" x14ac:dyDescent="0.25">
      <c r="A3" s="52" t="s">
        <v>881</v>
      </c>
      <c r="B3" s="26" t="str">
        <f>IF('Expense Account'!B10="", "Enter Name in Travel Expense Form", 'Expense Account'!B10)</f>
        <v>Enter Name in Travel Expense Form</v>
      </c>
      <c r="C3" s="52" t="s">
        <v>882</v>
      </c>
      <c r="D3" s="374" t="str">
        <f>IF('Expense Account'!I14="", "Enter W# in Travel Expense Form", 'Expense Account'!I14)</f>
        <v>Enter W# in Travel Expense Form</v>
      </c>
      <c r="E3" s="375"/>
      <c r="F3" s="375"/>
      <c r="G3" s="376"/>
      <c r="H3" s="53"/>
      <c r="I3" s="20"/>
    </row>
    <row r="4" spans="1:9" x14ac:dyDescent="0.2">
      <c r="A4" s="50"/>
      <c r="B4" s="50"/>
      <c r="C4" s="50"/>
      <c r="D4" s="50"/>
      <c r="E4" s="50"/>
      <c r="F4" s="50"/>
      <c r="G4" s="50"/>
      <c r="H4" s="50"/>
    </row>
    <row r="5" spans="1:9" x14ac:dyDescent="0.2">
      <c r="A5" s="378" t="s">
        <v>943</v>
      </c>
      <c r="B5" s="380" t="s">
        <v>931</v>
      </c>
      <c r="C5" s="209" t="s">
        <v>4</v>
      </c>
      <c r="D5" s="210"/>
      <c r="E5" s="183" t="s">
        <v>7</v>
      </c>
      <c r="F5" s="303" t="s">
        <v>60</v>
      </c>
      <c r="G5" s="183" t="s">
        <v>8</v>
      </c>
      <c r="H5" s="354"/>
    </row>
    <row r="6" spans="1:9" x14ac:dyDescent="0.2">
      <c r="A6" s="379"/>
      <c r="B6" s="277"/>
      <c r="C6" s="213"/>
      <c r="D6" s="214"/>
      <c r="E6" s="186"/>
      <c r="F6" s="304"/>
      <c r="G6" s="189"/>
      <c r="H6" s="355"/>
    </row>
    <row r="7" spans="1:9" ht="12.75" customHeight="1" x14ac:dyDescent="0.2">
      <c r="A7" s="379"/>
      <c r="B7" s="277"/>
      <c r="C7" s="81" t="s">
        <v>5</v>
      </c>
      <c r="D7" s="81" t="s">
        <v>6</v>
      </c>
      <c r="E7" s="83" t="s">
        <v>61</v>
      </c>
      <c r="F7" s="304"/>
      <c r="G7" s="84" t="s">
        <v>10</v>
      </c>
      <c r="H7" s="85" t="s">
        <v>9</v>
      </c>
    </row>
    <row r="8" spans="1:9" ht="15" x14ac:dyDescent="0.25">
      <c r="A8" s="89"/>
      <c r="B8" s="22"/>
      <c r="C8" s="16"/>
      <c r="D8" s="16"/>
      <c r="E8" s="86"/>
      <c r="F8" s="1" t="str">
        <f>IF(OR(A8=A9, A8 = ""), "", IF(COUNTIF($A7:A$8, A8)&gt;0,MIN(SUMIF(Table2[[#All],[Column1]], (Table2[[#All],[Column1]]), Table2[[#All],[Column5]]), 99)))</f>
        <v/>
      </c>
      <c r="G8" s="127" t="str">
        <f>IF(F8&lt;&gt;"",Admin!$B$3,"")</f>
        <v/>
      </c>
      <c r="H8" s="82" t="str">
        <f>IFERROR(F8*G8,"")</f>
        <v/>
      </c>
    </row>
    <row r="9" spans="1:9" ht="15" x14ac:dyDescent="0.25">
      <c r="A9" s="89"/>
      <c r="B9" s="25"/>
      <c r="C9" s="16"/>
      <c r="D9" s="16"/>
      <c r="E9" s="86" t="str">
        <f>IF(Table2[[#This Row],[Column4]]-Table2[[#This Row],[Column3]]=0,"", Table2[[#This Row],[Column4]]-Table2[[#This Row],[Column3]])</f>
        <v/>
      </c>
      <c r="F9" s="1" t="str">
        <f>IF(OR(A9=A10, A9 = ""), "", IF(AND(COUNTIF($A8:A$8, A9)&gt;0, A9&lt;&gt;A8),"Bad Date", MIN(SUMIF(Table2[[#All],[Column1]], (Table2[[#All],[Column1]]), Table2[[#All],[Column5]]), 99)))</f>
        <v/>
      </c>
      <c r="G9" s="127" t="str">
        <f>IF(F9&lt;&gt;"",Admin!$B$3,"")</f>
        <v/>
      </c>
      <c r="H9" s="82" t="str">
        <f t="shared" ref="H9:H42" si="0">IFERROR(F9*G9,"")</f>
        <v/>
      </c>
    </row>
    <row r="10" spans="1:9" ht="15" x14ac:dyDescent="0.25">
      <c r="A10" s="89" t="str">
        <f>IF(Table2[[#This Row],[Column5]]&lt;&gt;"", "Enter date", "")</f>
        <v/>
      </c>
      <c r="B10" s="25"/>
      <c r="C10" s="16"/>
      <c r="D10" s="16"/>
      <c r="E10" s="86" t="str">
        <f>IF(Table2[[#This Row],[Column4]]-Table2[[#This Row],[Column3]]=0,"", Table2[[#This Row],[Column4]]-Table2[[#This Row],[Column3]])</f>
        <v/>
      </c>
      <c r="F10" s="1" t="str">
        <f>IF(OR(A10=A11, A10 = ""), "", IF(AND(COUNTIF($A$8:A9, A10)&gt;0, A10&lt;&gt;A9),"Bad Date", MIN(SUMIF(Table2[[#All],[Column1]], (Table2[[#All],[Column1]]), Table2[[#All],[Column5]]), 99)))</f>
        <v/>
      </c>
      <c r="G10" s="127" t="str">
        <f>IF(F10&lt;&gt;"",Admin!$B$3,"")</f>
        <v/>
      </c>
      <c r="H10" s="82" t="str">
        <f t="shared" si="0"/>
        <v/>
      </c>
    </row>
    <row r="11" spans="1:9" ht="15" x14ac:dyDescent="0.25">
      <c r="A11" s="89" t="str">
        <f>IF(Table2[[#This Row],[Column5]]&lt;&gt;"", "Enter date", "")</f>
        <v/>
      </c>
      <c r="B11" s="25"/>
      <c r="C11" s="16"/>
      <c r="D11" s="16"/>
      <c r="E11" s="86" t="str">
        <f>IF(Table2[[#This Row],[Column4]]-Table2[[#This Row],[Column3]]=0,"", Table2[[#This Row],[Column4]]-Table2[[#This Row],[Column3]])</f>
        <v/>
      </c>
      <c r="F11" s="1" t="str">
        <f>IF(OR(A11=A12, A11 = ""), "", IF(AND(COUNTIF($A$8:A10, A11)&gt;0, A11&lt;&gt;A10),"Bad Date", MIN(SUMIF(Table2[[#All],[Column1]], (Table2[[#All],[Column1]]), Table2[[#All],[Column5]]), 99)))</f>
        <v/>
      </c>
      <c r="G11" s="127" t="str">
        <f>IF(F11&lt;&gt;"",Admin!$B$3,"")</f>
        <v/>
      </c>
      <c r="H11" s="82" t="str">
        <f t="shared" si="0"/>
        <v/>
      </c>
    </row>
    <row r="12" spans="1:9" ht="15" x14ac:dyDescent="0.25">
      <c r="A12" s="89" t="str">
        <f>IF(Table2[[#This Row],[Column5]]&lt;&gt;"", "Enter date", "")</f>
        <v/>
      </c>
      <c r="B12" s="25"/>
      <c r="C12" s="16"/>
      <c r="D12" s="16"/>
      <c r="E12" s="86" t="str">
        <f>IF(Table2[[#This Row],[Column4]]-Table2[[#This Row],[Column3]]=0,"", Table2[[#This Row],[Column4]]-Table2[[#This Row],[Column3]])</f>
        <v/>
      </c>
      <c r="F12" s="1" t="str">
        <f>IF(OR(A12=A13, A12 = ""), "", IF(AND(COUNTIF($A$8:A11, A12)&gt;0, A12&lt;&gt;A11),"Bad Date", MIN(SUMIF(Table2[[#All],[Column1]], (Table2[[#All],[Column1]]), Table2[[#All],[Column5]]), 99)))</f>
        <v/>
      </c>
      <c r="G12" s="127" t="str">
        <f>IF(F12&lt;&gt;"",Admin!$B$3,"")</f>
        <v/>
      </c>
      <c r="H12" s="82" t="str">
        <f t="shared" si="0"/>
        <v/>
      </c>
    </row>
    <row r="13" spans="1:9" ht="15" x14ac:dyDescent="0.25">
      <c r="A13" s="89" t="str">
        <f>IF(Table2[[#This Row],[Column5]]&lt;&gt;"", "Enter date", "")</f>
        <v/>
      </c>
      <c r="B13" s="25"/>
      <c r="C13" s="16"/>
      <c r="D13" s="16"/>
      <c r="E13" s="86" t="str">
        <f>IF(Table2[[#This Row],[Column4]]-Table2[[#This Row],[Column3]]=0,"", Table2[[#This Row],[Column4]]-Table2[[#This Row],[Column3]])</f>
        <v/>
      </c>
      <c r="F13" s="1" t="str">
        <f>IF(OR(A13=A14, A13 = ""), "", IF(AND(COUNTIF($A$8:A12, A13)&gt;0, A13&lt;&gt;A12),"Bad Date", MIN(SUMIF(Table2[[#All],[Column1]], (Table2[[#All],[Column1]]), Table2[[#All],[Column5]]), 99)))</f>
        <v/>
      </c>
      <c r="G13" s="127" t="str">
        <f>IF(F13&lt;&gt;"",Admin!$B$3,"")</f>
        <v/>
      </c>
      <c r="H13" s="82" t="str">
        <f t="shared" si="0"/>
        <v/>
      </c>
    </row>
    <row r="14" spans="1:9" ht="15" x14ac:dyDescent="0.25">
      <c r="A14" s="89" t="str">
        <f>IF(Table2[[#This Row],[Column5]]&lt;&gt;"", "Enter date", "")</f>
        <v/>
      </c>
      <c r="B14" s="25"/>
      <c r="C14" s="16"/>
      <c r="D14" s="16"/>
      <c r="E14" s="86" t="str">
        <f>IF(Table2[[#This Row],[Column4]]-Table2[[#This Row],[Column3]]=0,"", Table2[[#This Row],[Column4]]-Table2[[#This Row],[Column3]])</f>
        <v/>
      </c>
      <c r="F14" s="1" t="str">
        <f>IF(OR(A14=A15, A14 = ""), "", IF(AND(COUNTIF($A$8:A13, A14)&gt;0, A14&lt;&gt;A13),"Bad Date", MIN(SUMIF(Table2[[#All],[Column1]], (Table2[[#All],[Column1]]), Table2[[#All],[Column5]]), 99)))</f>
        <v/>
      </c>
      <c r="G14" s="127" t="str">
        <f>IF(F14&lt;&gt;"",Admin!$B$3,"")</f>
        <v/>
      </c>
      <c r="H14" s="82" t="str">
        <f t="shared" si="0"/>
        <v/>
      </c>
    </row>
    <row r="15" spans="1:9" ht="15" x14ac:dyDescent="0.25">
      <c r="A15" s="89" t="str">
        <f>IF(Table2[[#This Row],[Column5]]&lt;&gt;"", "Enter date", "")</f>
        <v/>
      </c>
      <c r="B15" s="25"/>
      <c r="C15" s="16"/>
      <c r="D15" s="16"/>
      <c r="E15" s="86" t="str">
        <f>IF(Table2[[#This Row],[Column4]]-Table2[[#This Row],[Column3]]=0,"", Table2[[#This Row],[Column4]]-Table2[[#This Row],[Column3]])</f>
        <v/>
      </c>
      <c r="F15" s="1" t="str">
        <f>IF(OR(A15=A16, A15 = ""), "", IF(AND(COUNTIF($A$8:A14, A15)&gt;0, A15&lt;&gt;A14),"Bad Date", MIN(SUMIF(Table2[[#All],[Column1]], (Table2[[#All],[Column1]]), Table2[[#All],[Column5]]), 99)))</f>
        <v/>
      </c>
      <c r="G15" s="127" t="str">
        <f>IF(F15&lt;&gt;"",Admin!$B$3,"")</f>
        <v/>
      </c>
      <c r="H15" s="82" t="str">
        <f t="shared" si="0"/>
        <v/>
      </c>
    </row>
    <row r="16" spans="1:9" ht="15" x14ac:dyDescent="0.25">
      <c r="A16" s="89" t="str">
        <f>IF(Table2[[#This Row],[Column5]]&lt;&gt;"", "Enter date", "")</f>
        <v/>
      </c>
      <c r="B16" s="25"/>
      <c r="C16" s="16"/>
      <c r="D16" s="16"/>
      <c r="E16" s="86" t="str">
        <f>IF(Table2[[#This Row],[Column4]]-Table2[[#This Row],[Column3]]=0,"", Table2[[#This Row],[Column4]]-Table2[[#This Row],[Column3]])</f>
        <v/>
      </c>
      <c r="F16" s="1" t="str">
        <f>IF(OR(A16=A17, A16 = ""), "", IF(AND(COUNTIF($A$8:A15, A16)&gt;0, A16&lt;&gt;A15),"Bad Date", MIN(SUMIF(Table2[[#All],[Column1]], (Table2[[#All],[Column1]]), Table2[[#All],[Column5]]), 99)))</f>
        <v/>
      </c>
      <c r="G16" s="127" t="str">
        <f>IF(F16&lt;&gt;"",Admin!$B$3,"")</f>
        <v/>
      </c>
      <c r="H16" s="82" t="str">
        <f t="shared" ref="H16:H25" si="1">IFERROR(F16*G16,"")</f>
        <v/>
      </c>
    </row>
    <row r="17" spans="1:8" ht="15" x14ac:dyDescent="0.25">
      <c r="A17" s="89" t="str">
        <f>IF(Table2[[#This Row],[Column5]]&lt;&gt;"", "Enter date", "")</f>
        <v/>
      </c>
      <c r="B17" s="25"/>
      <c r="C17" s="16"/>
      <c r="D17" s="16"/>
      <c r="E17" s="86" t="str">
        <f>IF(Table2[[#This Row],[Column4]]-Table2[[#This Row],[Column3]]=0,"", Table2[[#This Row],[Column4]]-Table2[[#This Row],[Column3]])</f>
        <v/>
      </c>
      <c r="F17" s="1" t="str">
        <f>IF(OR(A17=A18, A17 = ""), "", IF(AND(COUNTIF($A$8:A16, A17)&gt;0, A17&lt;&gt;A16),"Bad Date", MIN(SUMIF(Table2[[#All],[Column1]], (Table2[[#All],[Column1]]), Table2[[#All],[Column5]]), 99)))</f>
        <v/>
      </c>
      <c r="G17" s="127" t="str">
        <f>IF(F17&lt;&gt;"",Admin!$B$3,"")</f>
        <v/>
      </c>
      <c r="H17" s="82" t="str">
        <f t="shared" si="1"/>
        <v/>
      </c>
    </row>
    <row r="18" spans="1:8" ht="15" x14ac:dyDescent="0.25">
      <c r="A18" s="89" t="str">
        <f>IF(Table2[[#This Row],[Column5]]&lt;&gt;"", "Enter date", "")</f>
        <v/>
      </c>
      <c r="B18" s="25"/>
      <c r="C18" s="16"/>
      <c r="D18" s="16"/>
      <c r="E18" s="86" t="str">
        <f>IF(Table2[[#This Row],[Column4]]-Table2[[#This Row],[Column3]]=0,"", Table2[[#This Row],[Column4]]-Table2[[#This Row],[Column3]])</f>
        <v/>
      </c>
      <c r="F18" s="1" t="str">
        <f>IF(OR(A18=A19, A18 = ""), "", IF(AND(COUNTIF($A$8:A17, A18)&gt;0, A18&lt;&gt;A17),"Bad Date", MIN(SUMIF(Table2[[#All],[Column1]], (Table2[[#All],[Column1]]), Table2[[#All],[Column5]]), 99)))</f>
        <v/>
      </c>
      <c r="G18" s="127" t="str">
        <f>IF(F18&lt;&gt;"",Admin!$B$3,"")</f>
        <v/>
      </c>
      <c r="H18" s="82" t="str">
        <f t="shared" si="1"/>
        <v/>
      </c>
    </row>
    <row r="19" spans="1:8" ht="15" x14ac:dyDescent="0.25">
      <c r="A19" s="89" t="str">
        <f>IF(Table2[[#This Row],[Column5]]&lt;&gt;"", "Enter date", "")</f>
        <v/>
      </c>
      <c r="B19" s="25"/>
      <c r="C19" s="16"/>
      <c r="D19" s="16"/>
      <c r="E19" s="86" t="str">
        <f>IF(Table2[[#This Row],[Column4]]-Table2[[#This Row],[Column3]]=0,"", Table2[[#This Row],[Column4]]-Table2[[#This Row],[Column3]])</f>
        <v/>
      </c>
      <c r="F19" s="1" t="str">
        <f>IF(OR(A19=A20, A19 = ""), "", IF(AND(COUNTIF($A$8:A18, A19)&gt;0, A19&lt;&gt;A18),"Bad Date", MIN(SUMIF(Table2[[#All],[Column1]], (Table2[[#All],[Column1]]), Table2[[#All],[Column5]]), 99)))</f>
        <v/>
      </c>
      <c r="G19" s="127" t="str">
        <f>IF(F19&lt;&gt;"",Admin!$B$3,"")</f>
        <v/>
      </c>
      <c r="H19" s="82" t="str">
        <f t="shared" si="1"/>
        <v/>
      </c>
    </row>
    <row r="20" spans="1:8" ht="15" x14ac:dyDescent="0.25">
      <c r="A20" s="89" t="str">
        <f>IF(Table2[[#This Row],[Column5]]&lt;&gt;"", "Enter date", "")</f>
        <v/>
      </c>
      <c r="B20" s="25"/>
      <c r="C20" s="16"/>
      <c r="D20" s="16"/>
      <c r="E20" s="86" t="str">
        <f>IF(Table2[[#This Row],[Column4]]-Table2[[#This Row],[Column3]]=0,"", Table2[[#This Row],[Column4]]-Table2[[#This Row],[Column3]])</f>
        <v/>
      </c>
      <c r="F20" s="1" t="str">
        <f>IF(OR(A20=A21, A20 = ""), "", IF(AND(COUNTIF($A$8:A19, A20)&gt;0, A20&lt;&gt;A19),"Bad Date", MIN(SUMIF(Table2[[#All],[Column1]], (Table2[[#All],[Column1]]), Table2[[#All],[Column5]]), 99)))</f>
        <v/>
      </c>
      <c r="G20" s="127" t="str">
        <f>IF(F20&lt;&gt;"",Admin!$B$3,"")</f>
        <v/>
      </c>
      <c r="H20" s="82" t="str">
        <f t="shared" si="1"/>
        <v/>
      </c>
    </row>
    <row r="21" spans="1:8" ht="15" x14ac:dyDescent="0.25">
      <c r="A21" s="89" t="str">
        <f>IF(Table2[[#This Row],[Column5]]&lt;&gt;"", "Enter date", "")</f>
        <v/>
      </c>
      <c r="B21" s="25"/>
      <c r="C21" s="16"/>
      <c r="D21" s="16"/>
      <c r="E21" s="86" t="str">
        <f>IF(Table2[[#This Row],[Column4]]-Table2[[#This Row],[Column3]]=0,"", Table2[[#This Row],[Column4]]-Table2[[#This Row],[Column3]])</f>
        <v/>
      </c>
      <c r="F21" s="1" t="str">
        <f>IF(OR(A21=A22, A21 = ""), "", IF(AND(COUNTIF($A$8:A20, A21)&gt;0, A21&lt;&gt;A20),"Bad Date", MIN(SUMIF(Table2[[#All],[Column1]], (Table2[[#All],[Column1]]), Table2[[#All],[Column5]]), 99)))</f>
        <v/>
      </c>
      <c r="G21" s="127" t="str">
        <f>IF(F21&lt;&gt;"",Admin!$B$3,"")</f>
        <v/>
      </c>
      <c r="H21" s="82" t="str">
        <f t="shared" si="1"/>
        <v/>
      </c>
    </row>
    <row r="22" spans="1:8" ht="15" x14ac:dyDescent="0.25">
      <c r="A22" s="89" t="str">
        <f>IF(Table2[[#This Row],[Column5]]&lt;&gt;"", "Enter date", "")</f>
        <v/>
      </c>
      <c r="B22" s="25"/>
      <c r="C22" s="16"/>
      <c r="D22" s="16"/>
      <c r="E22" s="86" t="str">
        <f>IF(Table2[[#This Row],[Column4]]-Table2[[#This Row],[Column3]]=0,"", Table2[[#This Row],[Column4]]-Table2[[#This Row],[Column3]])</f>
        <v/>
      </c>
      <c r="F22" s="1" t="str">
        <f>IF(OR(A22=A23, A22 = ""), "", IF(AND(COUNTIF($A$8:A21, A22)&gt;0, A22&lt;&gt;A21),"Bad Date", MIN(SUMIF(Table2[[#All],[Column1]], (Table2[[#All],[Column1]]), Table2[[#All],[Column5]]), 99)))</f>
        <v/>
      </c>
      <c r="G22" s="127" t="str">
        <f>IF(F22&lt;&gt;"",Admin!$B$3,"")</f>
        <v/>
      </c>
      <c r="H22" s="82" t="str">
        <f t="shared" si="1"/>
        <v/>
      </c>
    </row>
    <row r="23" spans="1:8" ht="15" x14ac:dyDescent="0.25">
      <c r="A23" s="89" t="str">
        <f>IF(Table2[[#This Row],[Column5]]&lt;&gt;"", "Enter date", "")</f>
        <v/>
      </c>
      <c r="B23" s="25"/>
      <c r="C23" s="16"/>
      <c r="D23" s="16"/>
      <c r="E23" s="86" t="str">
        <f>IF(Table2[[#This Row],[Column4]]-Table2[[#This Row],[Column3]]=0,"", Table2[[#This Row],[Column4]]-Table2[[#This Row],[Column3]])</f>
        <v/>
      </c>
      <c r="F23" s="1" t="str">
        <f>IF(OR(A23=A24, A23 = ""), "", IF(AND(COUNTIF($A$8:A22, A23)&gt;0, A23&lt;&gt;A22),"Bad Date", MIN(SUMIF(Table2[[#All],[Column1]], (Table2[[#All],[Column1]]), Table2[[#All],[Column5]]), 99)))</f>
        <v/>
      </c>
      <c r="G23" s="127" t="str">
        <f>IF(F23&lt;&gt;"",Admin!$B$3,"")</f>
        <v/>
      </c>
      <c r="H23" s="82" t="str">
        <f t="shared" si="1"/>
        <v/>
      </c>
    </row>
    <row r="24" spans="1:8" ht="15" x14ac:dyDescent="0.25">
      <c r="A24" s="89" t="str">
        <f>IF(Table2[[#This Row],[Column5]]&lt;&gt;"", "Enter date", "")</f>
        <v/>
      </c>
      <c r="B24" s="25"/>
      <c r="C24" s="16"/>
      <c r="D24" s="16"/>
      <c r="E24" s="86" t="str">
        <f>IF(Table2[[#This Row],[Column4]]-Table2[[#This Row],[Column3]]=0,"", Table2[[#This Row],[Column4]]-Table2[[#This Row],[Column3]])</f>
        <v/>
      </c>
      <c r="F24" s="1" t="str">
        <f>IF(OR(A24=A25, A24 = ""), "", IF(AND(COUNTIF($A$8:A23, A24)&gt;0, A24&lt;&gt;A23),"Bad Date", MIN(SUMIF(Table2[[#All],[Column1]], (Table2[[#All],[Column1]]), Table2[[#All],[Column5]]), 99)))</f>
        <v/>
      </c>
      <c r="G24" s="127" t="str">
        <f>IF(F24&lt;&gt;"",Admin!$B$3,"")</f>
        <v/>
      </c>
      <c r="H24" s="82" t="str">
        <f t="shared" si="1"/>
        <v/>
      </c>
    </row>
    <row r="25" spans="1:8" ht="15" x14ac:dyDescent="0.25">
      <c r="A25" s="89" t="str">
        <f>IF(Table2[[#This Row],[Column5]]&lt;&gt;"", "Enter date", "")</f>
        <v/>
      </c>
      <c r="B25" s="25"/>
      <c r="C25" s="16"/>
      <c r="D25" s="16"/>
      <c r="E25" s="86" t="str">
        <f>IF(Table2[[#This Row],[Column4]]-Table2[[#This Row],[Column3]]=0,"", Table2[[#This Row],[Column4]]-Table2[[#This Row],[Column3]])</f>
        <v/>
      </c>
      <c r="F25" s="1" t="str">
        <f>IF(OR(A25=A26, A25 = ""), "", IF(AND(COUNTIF($A$8:A24, A25)&gt;0, A25&lt;&gt;A24),"Bad Date", MIN(SUMIF(Table2[[#All],[Column1]], (Table2[[#All],[Column1]]), Table2[[#All],[Column5]]), 99)))</f>
        <v/>
      </c>
      <c r="G25" s="127" t="str">
        <f>IF(F25&lt;&gt;"",Admin!$B$3,"")</f>
        <v/>
      </c>
      <c r="H25" s="82" t="str">
        <f t="shared" si="1"/>
        <v/>
      </c>
    </row>
    <row r="26" spans="1:8" ht="15" x14ac:dyDescent="0.25">
      <c r="A26" s="89" t="str">
        <f>IF(Table2[[#This Row],[Column5]]&lt;&gt;"", "Enter date", "")</f>
        <v/>
      </c>
      <c r="B26" s="25"/>
      <c r="C26" s="16"/>
      <c r="D26" s="16"/>
      <c r="E26" s="86" t="str">
        <f>IF(Table2[[#This Row],[Column4]]-Table2[[#This Row],[Column3]]=0,"", Table2[[#This Row],[Column4]]-Table2[[#This Row],[Column3]])</f>
        <v/>
      </c>
      <c r="F26" s="1" t="str">
        <f>IF(OR(A26=A27, A26 = ""), "", IF(AND(COUNTIF($A$8:A25, A26)&gt;0, A26&lt;&gt;A25),"Bad Date", MIN(SUMIF(Table2[[#All],[Column1]], (Table2[[#All],[Column1]]), Table2[[#All],[Column5]]), 99)))</f>
        <v/>
      </c>
      <c r="G26" s="127" t="str">
        <f>IF(F26&lt;&gt;"",Admin!$B$3,"")</f>
        <v/>
      </c>
      <c r="H26" s="82" t="str">
        <f t="shared" si="0"/>
        <v/>
      </c>
    </row>
    <row r="27" spans="1:8" ht="15" x14ac:dyDescent="0.25">
      <c r="A27" s="89" t="str">
        <f>IF(Table2[[#This Row],[Column5]]&lt;&gt;"", "Enter date", "")</f>
        <v/>
      </c>
      <c r="B27" s="25"/>
      <c r="C27" s="16"/>
      <c r="D27" s="16"/>
      <c r="E27" s="86" t="str">
        <f>IF(Table2[[#This Row],[Column4]]-Table2[[#This Row],[Column3]]=0,"", Table2[[#This Row],[Column4]]-Table2[[#This Row],[Column3]])</f>
        <v/>
      </c>
      <c r="F27" s="1" t="str">
        <f>IF(OR(A27=A28, A27 = ""), "", IF(AND(COUNTIF($A$8:A26, A27)&gt;0, A27&lt;&gt;A26),"Bad Date", MIN(SUMIF(Table2[[#All],[Column1]], (Table2[[#All],[Column1]]), Table2[[#All],[Column5]]), 99)))</f>
        <v/>
      </c>
      <c r="G27" s="127" t="str">
        <f>IF(F27&lt;&gt;"",Admin!$B$3,"")</f>
        <v/>
      </c>
      <c r="H27" s="82" t="str">
        <f t="shared" si="0"/>
        <v/>
      </c>
    </row>
    <row r="28" spans="1:8" ht="15" x14ac:dyDescent="0.25">
      <c r="A28" s="89" t="str">
        <f>IF(Table2[[#This Row],[Column5]]&lt;&gt;"", "Enter date", "")</f>
        <v/>
      </c>
      <c r="B28" s="25"/>
      <c r="C28" s="16"/>
      <c r="D28" s="16"/>
      <c r="E28" s="86" t="str">
        <f>IF(Table2[[#This Row],[Column4]]-Table2[[#This Row],[Column3]]=0,"", Table2[[#This Row],[Column4]]-Table2[[#This Row],[Column3]])</f>
        <v/>
      </c>
      <c r="F28" s="1" t="str">
        <f>IF(OR(A28=A29, A28 = ""), "", IF(AND(COUNTIF($A$8:A27, A28)&gt;0, A28&lt;&gt;A27),"Bad Date", MIN(SUMIF(Table2[[#All],[Column1]], (Table2[[#All],[Column1]]), Table2[[#All],[Column5]]), 99)))</f>
        <v/>
      </c>
      <c r="G28" s="127" t="str">
        <f>IF(F28&lt;&gt;"",Admin!$B$3,"")</f>
        <v/>
      </c>
      <c r="H28" s="82" t="str">
        <f t="shared" si="0"/>
        <v/>
      </c>
    </row>
    <row r="29" spans="1:8" ht="15" x14ac:dyDescent="0.25">
      <c r="A29" s="89" t="str">
        <f>IF(Table2[[#This Row],[Column5]]&lt;&gt;"", "Enter date", "")</f>
        <v/>
      </c>
      <c r="B29" s="25"/>
      <c r="C29" s="16"/>
      <c r="D29" s="16"/>
      <c r="E29" s="86" t="str">
        <f>IF(Table2[[#This Row],[Column4]]-Table2[[#This Row],[Column3]]=0,"", Table2[[#This Row],[Column4]]-Table2[[#This Row],[Column3]])</f>
        <v/>
      </c>
      <c r="F29" s="1" t="str">
        <f>IF(OR(A29=A30, A29 = ""), "", IF(AND(COUNTIF($A$8:A28, A29)&gt;0, A29&lt;&gt;A28),"Bad Date", MIN(SUMIF(Table2[[#All],[Column1]], (Table2[[#All],[Column1]]), Table2[[#All],[Column5]]), 99)))</f>
        <v/>
      </c>
      <c r="G29" s="127" t="str">
        <f>IF(F29&lt;&gt;"",Admin!$B$3,"")</f>
        <v/>
      </c>
      <c r="H29" s="82" t="str">
        <f t="shared" si="0"/>
        <v/>
      </c>
    </row>
    <row r="30" spans="1:8" ht="15" x14ac:dyDescent="0.25">
      <c r="A30" s="89" t="str">
        <f>IF(Table2[[#This Row],[Column5]]&lt;&gt;"", "Enter date", "")</f>
        <v/>
      </c>
      <c r="B30" s="25"/>
      <c r="C30" s="16"/>
      <c r="D30" s="16"/>
      <c r="E30" s="86" t="str">
        <f>IF(Table2[[#This Row],[Column4]]-Table2[[#This Row],[Column3]]=0,"", Table2[[#This Row],[Column4]]-Table2[[#This Row],[Column3]])</f>
        <v/>
      </c>
      <c r="F30" s="1" t="str">
        <f>IF(OR(A30=A31, A30 = ""), "", IF(AND(COUNTIF($A$8:A29, A30)&gt;0, A30&lt;&gt;A29),"Bad Date", MIN(SUMIF(Table2[[#All],[Column1]], (Table2[[#All],[Column1]]), Table2[[#All],[Column5]]), 99)))</f>
        <v/>
      </c>
      <c r="G30" s="127" t="str">
        <f>IF(F30&lt;&gt;"",Admin!$B$3,"")</f>
        <v/>
      </c>
      <c r="H30" s="82" t="str">
        <f t="shared" si="0"/>
        <v/>
      </c>
    </row>
    <row r="31" spans="1:8" ht="15" x14ac:dyDescent="0.25">
      <c r="A31" s="89" t="str">
        <f>IF(Table2[[#This Row],[Column5]]&lt;&gt;"", "Enter date", "")</f>
        <v/>
      </c>
      <c r="B31" s="25"/>
      <c r="C31" s="16"/>
      <c r="D31" s="16"/>
      <c r="E31" s="86" t="str">
        <f>IF(Table2[[#This Row],[Column4]]-Table2[[#This Row],[Column3]]=0,"", Table2[[#This Row],[Column4]]-Table2[[#This Row],[Column3]])</f>
        <v/>
      </c>
      <c r="F31" s="1" t="str">
        <f>IF(OR(A31=A32, A31 = ""), "", IF(AND(COUNTIF($A$8:A30, A31)&gt;0, A31&lt;&gt;A30),"Bad Date", MIN(SUMIF(Table2[[#All],[Column1]], (Table2[[#All],[Column1]]), Table2[[#All],[Column5]]), 99)))</f>
        <v/>
      </c>
      <c r="G31" s="127" t="str">
        <f>IF(F31&lt;&gt;"",Admin!$B$3,"")</f>
        <v/>
      </c>
      <c r="H31" s="82" t="str">
        <f t="shared" si="0"/>
        <v/>
      </c>
    </row>
    <row r="32" spans="1:8" ht="15" x14ac:dyDescent="0.25">
      <c r="A32" s="89" t="str">
        <f>IF(Table2[[#This Row],[Column5]]&lt;&gt;"", "Enter date", "")</f>
        <v/>
      </c>
      <c r="B32" s="25"/>
      <c r="C32" s="16"/>
      <c r="D32" s="16"/>
      <c r="E32" s="86" t="str">
        <f>IF(Table2[[#This Row],[Column4]]-Table2[[#This Row],[Column3]]=0,"", Table2[[#This Row],[Column4]]-Table2[[#This Row],[Column3]])</f>
        <v/>
      </c>
      <c r="F32" s="1" t="str">
        <f>IF(OR(A32=A33, A32 = ""), "", IF(AND(COUNTIF($A$8:A31, A32)&gt;0, A32&lt;&gt;A31),"Bad Date", MIN(SUMIF(Table2[[#All],[Column1]], (Table2[[#All],[Column1]]), Table2[[#All],[Column5]]), 99)))</f>
        <v/>
      </c>
      <c r="G32" s="127" t="str">
        <f>IF(F32&lt;&gt;"",Admin!$B$3,"")</f>
        <v/>
      </c>
      <c r="H32" s="82" t="str">
        <f t="shared" si="0"/>
        <v/>
      </c>
    </row>
    <row r="33" spans="1:8" ht="15" x14ac:dyDescent="0.25">
      <c r="A33" s="89" t="str">
        <f>IF(Table2[[#This Row],[Column5]]&lt;&gt;"", "Enter date", "")</f>
        <v/>
      </c>
      <c r="B33" s="25"/>
      <c r="C33" s="16"/>
      <c r="D33" s="16"/>
      <c r="E33" s="86" t="str">
        <f>IF(Table2[[#This Row],[Column4]]-Table2[[#This Row],[Column3]]=0,"", Table2[[#This Row],[Column4]]-Table2[[#This Row],[Column3]])</f>
        <v/>
      </c>
      <c r="F33" s="1" t="str">
        <f>IF(OR(A33=A34, A33 = ""), "", IF(AND(COUNTIF($A$8:A32, A33)&gt;0, A33&lt;&gt;A32),"Bad Date", MIN(SUMIF(Table2[[#All],[Column1]], (Table2[[#All],[Column1]]), Table2[[#All],[Column5]]), 99)))</f>
        <v/>
      </c>
      <c r="G33" s="127" t="str">
        <f>IF(F33&lt;&gt;"",Admin!$B$3,"")</f>
        <v/>
      </c>
      <c r="H33" s="82" t="str">
        <f t="shared" si="0"/>
        <v/>
      </c>
    </row>
    <row r="34" spans="1:8" ht="15" x14ac:dyDescent="0.25">
      <c r="A34" s="89" t="str">
        <f>IF(Table2[[#This Row],[Column5]]&lt;&gt;"", "Enter date", "")</f>
        <v/>
      </c>
      <c r="B34" s="25"/>
      <c r="C34" s="16"/>
      <c r="D34" s="16"/>
      <c r="E34" s="86" t="str">
        <f>IF(Table2[[#This Row],[Column4]]-Table2[[#This Row],[Column3]]=0,"", Table2[[#This Row],[Column4]]-Table2[[#This Row],[Column3]])</f>
        <v/>
      </c>
      <c r="F34" s="1" t="str">
        <f>IF(OR(A34=A35, A34 = ""), "", IF(AND(COUNTIF($A$8:A33, A34)&gt;0, A34&lt;&gt;A33),"Bad Date", MIN(SUMIF(Table2[[#All],[Column1]], (Table2[[#All],[Column1]]), Table2[[#All],[Column5]]), 99)))</f>
        <v/>
      </c>
      <c r="G34" s="127" t="str">
        <f>IF(F34&lt;&gt;"",Admin!$B$3,"")</f>
        <v/>
      </c>
      <c r="H34" s="82" t="str">
        <f t="shared" si="0"/>
        <v/>
      </c>
    </row>
    <row r="35" spans="1:8" ht="15" x14ac:dyDescent="0.25">
      <c r="A35" s="89" t="str">
        <f>IF(Table2[[#This Row],[Column5]]&lt;&gt;"", "Enter date", "")</f>
        <v/>
      </c>
      <c r="B35" s="25"/>
      <c r="C35" s="16"/>
      <c r="D35" s="16"/>
      <c r="E35" s="86" t="str">
        <f>IF(Table2[[#This Row],[Column4]]-Table2[[#This Row],[Column3]]=0,"", Table2[[#This Row],[Column4]]-Table2[[#This Row],[Column3]])</f>
        <v/>
      </c>
      <c r="F35" s="1" t="str">
        <f>IF(OR(A35=A36, A35 = ""), "", IF(AND(COUNTIF($A$8:A34, A35)&gt;0, A35&lt;&gt;A34),"Bad Date", MIN(SUMIF(Table2[[#All],[Column1]], (Table2[[#All],[Column1]]), Table2[[#All],[Column5]]), 99)))</f>
        <v/>
      </c>
      <c r="G35" s="127" t="str">
        <f>IF(F35&lt;&gt;"",Admin!$B$3,"")</f>
        <v/>
      </c>
      <c r="H35" s="82" t="str">
        <f t="shared" si="0"/>
        <v/>
      </c>
    </row>
    <row r="36" spans="1:8" ht="15" x14ac:dyDescent="0.25">
      <c r="A36" s="89" t="str">
        <f>IF(Table2[[#This Row],[Column5]]&lt;&gt;"", "Enter date", "")</f>
        <v/>
      </c>
      <c r="B36" s="25"/>
      <c r="C36" s="16"/>
      <c r="D36" s="16"/>
      <c r="E36" s="86" t="str">
        <f>IF(Table2[[#This Row],[Column4]]-Table2[[#This Row],[Column3]]=0,"", Table2[[#This Row],[Column4]]-Table2[[#This Row],[Column3]])</f>
        <v/>
      </c>
      <c r="F36" s="1" t="str">
        <f>IF(OR(A36=A37, A36 = ""), "", IF(AND(COUNTIF($A$8:A35, A36)&gt;0, A36&lt;&gt;A35),"Bad Date", MIN(SUMIF(Table2[[#All],[Column1]], (Table2[[#All],[Column1]]), Table2[[#All],[Column5]]), 99)))</f>
        <v/>
      </c>
      <c r="G36" s="127" t="str">
        <f>IF(F36&lt;&gt;"",Admin!$B$3,"")</f>
        <v/>
      </c>
      <c r="H36" s="82" t="str">
        <f t="shared" si="0"/>
        <v/>
      </c>
    </row>
    <row r="37" spans="1:8" ht="15" x14ac:dyDescent="0.25">
      <c r="A37" s="89" t="str">
        <f>IF(Table2[[#This Row],[Column5]]&lt;&gt;"", "Enter date", "")</f>
        <v/>
      </c>
      <c r="B37" s="25"/>
      <c r="C37" s="16"/>
      <c r="D37" s="16"/>
      <c r="E37" s="86" t="str">
        <f>IF(Table2[[#This Row],[Column4]]-Table2[[#This Row],[Column3]]=0,"", Table2[[#This Row],[Column4]]-Table2[[#This Row],[Column3]])</f>
        <v/>
      </c>
      <c r="F37" s="1" t="str">
        <f>IF(OR(A37=A38, A37 = ""), "", IF(AND(COUNTIF($A$8:A36, A37)&gt;0, A37&lt;&gt;A36),"Bad Date", MIN(SUMIF(Table2[[#All],[Column1]], (Table2[[#All],[Column1]]), Table2[[#All],[Column5]]), 99)))</f>
        <v/>
      </c>
      <c r="G37" s="127" t="str">
        <f>IF(F37&lt;&gt;"",Admin!$B$3,"")</f>
        <v/>
      </c>
      <c r="H37" s="82" t="str">
        <f t="shared" si="0"/>
        <v/>
      </c>
    </row>
    <row r="38" spans="1:8" ht="15" x14ac:dyDescent="0.25">
      <c r="A38" s="89" t="str">
        <f>IF(Table2[[#This Row],[Column5]]&lt;&gt;"", "Enter date", "")</f>
        <v/>
      </c>
      <c r="B38" s="25"/>
      <c r="C38" s="16"/>
      <c r="D38" s="16"/>
      <c r="E38" s="86" t="str">
        <f>IF(Table2[[#This Row],[Column4]]-Table2[[#This Row],[Column3]]=0,"", Table2[[#This Row],[Column4]]-Table2[[#This Row],[Column3]])</f>
        <v/>
      </c>
      <c r="F38" s="1" t="str">
        <f>IF(OR(A38=A39, A38 = ""), "", IF(AND(COUNTIF($A$8:A37, A38)&gt;0, A38&lt;&gt;A37),"Bad Date", MIN(SUMIF(Table2[[#All],[Column1]], (Table2[[#All],[Column1]]), Table2[[#All],[Column5]]), 99)))</f>
        <v/>
      </c>
      <c r="G38" s="127" t="str">
        <f>IF(F38&lt;&gt;"",Admin!$B$3,"")</f>
        <v/>
      </c>
      <c r="H38" s="82" t="str">
        <f t="shared" si="0"/>
        <v/>
      </c>
    </row>
    <row r="39" spans="1:8" ht="15" x14ac:dyDescent="0.25">
      <c r="A39" s="89" t="str">
        <f>IF(Table2[[#This Row],[Column5]]&lt;&gt;"", "Enter date", "")</f>
        <v/>
      </c>
      <c r="B39" s="25"/>
      <c r="C39" s="16"/>
      <c r="D39" s="16"/>
      <c r="E39" s="86" t="str">
        <f>IF(Table2[[#This Row],[Column4]]-Table2[[#This Row],[Column3]]=0,"", Table2[[#This Row],[Column4]]-Table2[[#This Row],[Column3]])</f>
        <v/>
      </c>
      <c r="F39" s="1" t="str">
        <f>IF(OR(A39=A40, A39 = ""), "", IF(AND(COUNTIF($A$8:A38, A39)&gt;0, A39&lt;&gt;A38),"Bad Date", MIN(SUMIF(Table2[[#All],[Column1]], (Table2[[#All],[Column1]]), Table2[[#All],[Column5]]), 99)))</f>
        <v/>
      </c>
      <c r="G39" s="127" t="str">
        <f>IF(F39&lt;&gt;"",Admin!$B$3,"")</f>
        <v/>
      </c>
      <c r="H39" s="82" t="str">
        <f t="shared" si="0"/>
        <v/>
      </c>
    </row>
    <row r="40" spans="1:8" ht="15" x14ac:dyDescent="0.25">
      <c r="A40" s="89" t="str">
        <f>IF(Table2[[#This Row],[Column5]]&lt;&gt;"", "Enter date", "")</f>
        <v/>
      </c>
      <c r="B40" s="25"/>
      <c r="C40" s="16"/>
      <c r="D40" s="16"/>
      <c r="E40" s="86" t="str">
        <f>IF(Table2[[#This Row],[Column4]]-Table2[[#This Row],[Column3]]=0,"", Table2[[#This Row],[Column4]]-Table2[[#This Row],[Column3]])</f>
        <v/>
      </c>
      <c r="F40" s="1" t="str">
        <f>IF(OR(A40=A41, A40 = ""), "", IF(AND(COUNTIF($A$8:A39, A40)&gt;0, A40&lt;&gt;A39),"Bad Date", MIN(SUMIF(Table2[[#All],[Column1]], (Table2[[#All],[Column1]]), Table2[[#All],[Column5]]), 99)))</f>
        <v/>
      </c>
      <c r="G40" s="127" t="str">
        <f>IF(F40&lt;&gt;"",Admin!$B$3,"")</f>
        <v/>
      </c>
      <c r="H40" s="82" t="str">
        <f t="shared" si="0"/>
        <v/>
      </c>
    </row>
    <row r="41" spans="1:8" ht="15" x14ac:dyDescent="0.25">
      <c r="A41" s="89" t="str">
        <f>IF(Table2[[#This Row],[Column5]]&lt;&gt;"", "Enter date", "")</f>
        <v/>
      </c>
      <c r="B41" s="25"/>
      <c r="C41" s="16"/>
      <c r="D41" s="16"/>
      <c r="E41" s="86" t="str">
        <f>IF(Table2[[#This Row],[Column4]]-Table2[[#This Row],[Column3]]=0,"", Table2[[#This Row],[Column4]]-Table2[[#This Row],[Column3]])</f>
        <v/>
      </c>
      <c r="F41" s="1" t="str">
        <f>IF(OR(A41=A42, A41 = ""), "", IF(AND(COUNTIF($A$8:A40, A41)&gt;0, A41&lt;&gt;A40),"Bad Date", MIN(SUMIF(Table2[[#All],[Column1]], (Table2[[#All],[Column1]]), Table2[[#All],[Column5]]), 99)))</f>
        <v/>
      </c>
      <c r="G41" s="127" t="str">
        <f>IF(F41&lt;&gt;"",Admin!$B$3,"")</f>
        <v/>
      </c>
      <c r="H41" s="82" t="str">
        <f t="shared" si="0"/>
        <v/>
      </c>
    </row>
    <row r="42" spans="1:8" ht="15" x14ac:dyDescent="0.25">
      <c r="A42" s="89" t="str">
        <f>IF(Table2[[#This Row],[Column5]]&lt;&gt;"", "Enter date", "")</f>
        <v/>
      </c>
      <c r="B42" s="23"/>
      <c r="C42" s="17"/>
      <c r="D42" s="17"/>
      <c r="E42" s="86" t="str">
        <f>IF(Table2[[#This Row],[Column4]]-Table2[[#This Row],[Column3]]=0,"", Table2[[#This Row],[Column4]]-Table2[[#This Row],[Column3]])</f>
        <v/>
      </c>
      <c r="F42" s="1" t="str">
        <f>IF(OR(A42=A43, A42 = ""), "", IF(AND(COUNTIF($A$8:A41, A42)&gt;0, A42&lt;&gt;A41),"Bad Date", MIN(SUMIF(Table2[[#All],[Column1]], (Table2[[#All],[Column1]]), Table2[[#All],[Column5]]), 99)))</f>
        <v/>
      </c>
      <c r="G42" s="127" t="str">
        <f>IF(F42&lt;&gt;"",Admin!$B$3,"")</f>
        <v/>
      </c>
      <c r="H42" s="82" t="str">
        <f t="shared" si="0"/>
        <v/>
      </c>
    </row>
    <row r="43" spans="1:8" ht="15" x14ac:dyDescent="0.25">
      <c r="A43" s="89" t="str">
        <f>IF(Table2[[#This Row],[Column5]]&lt;&gt;"", "Enter date", "")</f>
        <v/>
      </c>
      <c r="B43" s="23"/>
      <c r="C43" s="16"/>
      <c r="D43" s="16"/>
      <c r="E43" s="86" t="str">
        <f>IF(Table2[[#This Row],[Column4]]-Table2[[#This Row],[Column3]]=0,"", Table2[[#This Row],[Column4]]-Table2[[#This Row],[Column3]])</f>
        <v/>
      </c>
      <c r="F43" s="1" t="str">
        <f>IF(OR(A43=A44, A43 = ""), "", IF(AND(COUNTIF($A$8:A42, A43)&gt;0, A43&lt;&gt;A42),"Bad Date", MIN(SUMIF(Table2[[#All],[Column1]], (Table2[[#All],[Column1]]), Table2[[#All],[Column5]]), 99)))</f>
        <v/>
      </c>
      <c r="G43" s="127" t="str">
        <f>IF(F43&lt;&gt;"",Admin!$B$3,"")</f>
        <v/>
      </c>
      <c r="H43" s="82" t="str">
        <f t="shared" ref="H43:H44" si="2">IFERROR(F43*G43,"")</f>
        <v/>
      </c>
    </row>
    <row r="44" spans="1:8" ht="15" x14ac:dyDescent="0.25">
      <c r="A44" s="109" t="str">
        <f>IF(Table2[[#This Row],[Column5]]&lt;&gt;"", "Enter date", "")</f>
        <v/>
      </c>
      <c r="B44" s="24"/>
      <c r="C44" s="110"/>
      <c r="D44" s="110"/>
      <c r="E44" s="86" t="str">
        <f>IF(Table2[[#This Row],[Column4]]-Table2[[#This Row],[Column3]]=0,"", Table2[[#This Row],[Column4]]-Table2[[#This Row],[Column3]])</f>
        <v/>
      </c>
      <c r="F44" s="1" t="str">
        <f>IF(OR(A44=A45, A44 = ""), "", IF(AND(COUNTIF($A$8:A43, A44)&gt;0, A44&lt;&gt;A43),"Bad Date", MIN(SUMIF(Table2[[#All],[Column1]], (Table2[[#All],[Column1]]), Table2[[#All],[Column5]]), 99)))</f>
        <v/>
      </c>
      <c r="G44" s="127" t="str">
        <f>IF(F44&lt;&gt;"",Admin!$B$3,"")</f>
        <v/>
      </c>
      <c r="H44" s="82" t="str">
        <f t="shared" si="2"/>
        <v/>
      </c>
    </row>
    <row r="45" spans="1:8" ht="13.5" thickBot="1" x14ac:dyDescent="0.25">
      <c r="A45" s="40"/>
      <c r="B45" s="92" t="s">
        <v>887</v>
      </c>
      <c r="C45" s="41"/>
      <c r="D45" s="65" t="s">
        <v>11</v>
      </c>
      <c r="E45" s="54">
        <f>SUM(E8:E44)</f>
        <v>0</v>
      </c>
      <c r="F45" s="2">
        <f>SUM(F8:F44)</f>
        <v>0</v>
      </c>
      <c r="G45" s="129">
        <f>IF(F45&lt;&gt;"",Admin!$B$3,"")</f>
        <v>0.56999999999999995</v>
      </c>
      <c r="H45" s="3">
        <f>F45*G45</f>
        <v>0</v>
      </c>
    </row>
    <row r="48" spans="1:8" s="21" customFormat="1" x14ac:dyDescent="0.2">
      <c r="A48" s="19"/>
      <c r="B48" s="19"/>
      <c r="C48" s="19"/>
      <c r="D48" s="19"/>
      <c r="E48" s="19"/>
      <c r="F48" s="19"/>
      <c r="G48" s="19"/>
      <c r="H48" s="19"/>
    </row>
    <row r="49" spans="1:8" s="21" customFormat="1" x14ac:dyDescent="0.2">
      <c r="A49" s="60" t="s">
        <v>884</v>
      </c>
      <c r="B49" s="61"/>
    </row>
    <row r="50" spans="1:8" s="21" customFormat="1" x14ac:dyDescent="0.2">
      <c r="A50" s="60"/>
      <c r="B50" s="62"/>
    </row>
    <row r="51" spans="1:8" s="21" customFormat="1" x14ac:dyDescent="0.2">
      <c r="A51" s="21" t="s">
        <v>883</v>
      </c>
    </row>
    <row r="52" spans="1:8" s="21" customFormat="1" x14ac:dyDescent="0.2"/>
    <row r="53" spans="1:8" s="21" customFormat="1" x14ac:dyDescent="0.2"/>
    <row r="54" spans="1:8" x14ac:dyDescent="0.2">
      <c r="A54" s="21"/>
      <c r="B54" s="21"/>
      <c r="C54" s="21"/>
      <c r="D54" s="21"/>
      <c r="E54" s="21"/>
      <c r="F54" s="21"/>
      <c r="G54" s="21"/>
      <c r="H54" s="21"/>
    </row>
  </sheetData>
  <sheetProtection algorithmName="SHA-512" hashValue="O8jMtzq5XUp7k7LpZ1iTDnttj7dDevGgM8ttAPYOkjEH+SQ1smzIFSaLZckr4G7UNUOyiGckTqt39KaW5LDO6g==" saltValue="MykYasjM2hQZU1sTq1+z7g==" spinCount="100000" sheet="1" selectLockedCells="1"/>
  <mergeCells count="8">
    <mergeCell ref="D3:G3"/>
    <mergeCell ref="B1:G1"/>
    <mergeCell ref="F5:F7"/>
    <mergeCell ref="G5:H6"/>
    <mergeCell ref="A5:A7"/>
    <mergeCell ref="B5:B7"/>
    <mergeCell ref="C5:D6"/>
    <mergeCell ref="E5:E6"/>
  </mergeCells>
  <conditionalFormatting sqref="F8:F44">
    <cfRule type="cellIs" dxfId="20" priority="2" operator="equal">
      <formula>"Bad Date"</formula>
    </cfRule>
  </conditionalFormatting>
  <conditionalFormatting sqref="A8:A44">
    <cfRule type="cellIs" dxfId="19" priority="1" operator="equal">
      <formula>"Enter date"</formula>
    </cfRule>
  </conditionalFormatting>
  <pageMargins left="0" right="0" top="0.25" bottom="0.25" header="0.3" footer="0.3"/>
  <pageSetup scale="8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3:C50"/>
  <sheetViews>
    <sheetView workbookViewId="0">
      <selection activeCell="B4" sqref="B4"/>
    </sheetView>
  </sheetViews>
  <sheetFormatPr defaultRowHeight="12.75" x14ac:dyDescent="0.2"/>
  <cols>
    <col min="1" max="1" width="11.140625" bestFit="1" customWidth="1"/>
    <col min="2" max="2" width="5.5703125" bestFit="1" customWidth="1"/>
    <col min="3" max="3" width="11.5703125" customWidth="1"/>
  </cols>
  <sheetData>
    <row r="3" spans="1:3" x14ac:dyDescent="0.2">
      <c r="A3" t="s">
        <v>45</v>
      </c>
      <c r="B3" s="91">
        <v>0.56999999999999995</v>
      </c>
    </row>
    <row r="4" spans="1:3" x14ac:dyDescent="0.2">
      <c r="A4" s="19" t="s">
        <v>886</v>
      </c>
    </row>
    <row r="10" spans="1:3" ht="13.5" thickBot="1" x14ac:dyDescent="0.25"/>
    <row r="11" spans="1:3" x14ac:dyDescent="0.2">
      <c r="A11" s="4" t="s">
        <v>55</v>
      </c>
      <c r="B11" s="5"/>
      <c r="C11" s="6"/>
    </row>
    <row r="12" spans="1:3" x14ac:dyDescent="0.2">
      <c r="A12" s="7"/>
      <c r="B12" s="8"/>
      <c r="C12" s="9"/>
    </row>
    <row r="13" spans="1:3" x14ac:dyDescent="0.2">
      <c r="A13" s="7"/>
      <c r="B13" s="8"/>
      <c r="C13" s="9"/>
    </row>
    <row r="14" spans="1:3" x14ac:dyDescent="0.2">
      <c r="A14" s="10" t="s">
        <v>56</v>
      </c>
      <c r="B14" s="8"/>
      <c r="C14" s="9"/>
    </row>
    <row r="15" spans="1:3" x14ac:dyDescent="0.2">
      <c r="A15" s="10" t="s">
        <v>66</v>
      </c>
      <c r="B15" s="8"/>
      <c r="C15" s="9"/>
    </row>
    <row r="16" spans="1:3" x14ac:dyDescent="0.2">
      <c r="A16" s="10" t="s">
        <v>888</v>
      </c>
      <c r="B16" s="8"/>
      <c r="C16" s="9"/>
    </row>
    <row r="17" spans="1:3" x14ac:dyDescent="0.2">
      <c r="A17" s="10" t="s">
        <v>64</v>
      </c>
      <c r="B17" s="8"/>
      <c r="C17" s="9"/>
    </row>
    <row r="18" spans="1:3" x14ac:dyDescent="0.2">
      <c r="A18" s="10" t="s">
        <v>68</v>
      </c>
      <c r="B18" s="8"/>
      <c r="C18" s="9"/>
    </row>
    <row r="19" spans="1:3" x14ac:dyDescent="0.2">
      <c r="A19" s="10" t="s">
        <v>69</v>
      </c>
      <c r="B19" s="8"/>
      <c r="C19" s="9"/>
    </row>
    <row r="20" spans="1:3" x14ac:dyDescent="0.2">
      <c r="A20" s="10" t="s">
        <v>59</v>
      </c>
      <c r="B20" s="8"/>
      <c r="C20" s="9"/>
    </row>
    <row r="21" spans="1:3" x14ac:dyDescent="0.2">
      <c r="A21" s="10" t="s">
        <v>65</v>
      </c>
      <c r="B21" s="8"/>
      <c r="C21" s="9"/>
    </row>
    <row r="22" spans="1:3" x14ac:dyDescent="0.2">
      <c r="A22" s="10" t="s">
        <v>67</v>
      </c>
      <c r="B22" s="8"/>
      <c r="C22" s="9"/>
    </row>
    <row r="23" spans="1:3" x14ac:dyDescent="0.2">
      <c r="A23" s="10" t="s">
        <v>62</v>
      </c>
      <c r="B23" s="8"/>
      <c r="C23" s="9"/>
    </row>
    <row r="24" spans="1:3" x14ac:dyDescent="0.2">
      <c r="A24" s="10" t="s">
        <v>63</v>
      </c>
      <c r="B24" s="8"/>
      <c r="C24" s="9"/>
    </row>
    <row r="25" spans="1:3" x14ac:dyDescent="0.2">
      <c r="A25" s="10" t="s">
        <v>57</v>
      </c>
      <c r="B25" s="8"/>
      <c r="C25" s="9"/>
    </row>
    <row r="26" spans="1:3" x14ac:dyDescent="0.2">
      <c r="A26" s="10" t="s">
        <v>58</v>
      </c>
      <c r="B26" s="8"/>
      <c r="C26" s="9"/>
    </row>
    <row r="27" spans="1:3" ht="13.5" thickBot="1" x14ac:dyDescent="0.25">
      <c r="A27" s="126" t="s">
        <v>70</v>
      </c>
      <c r="B27" s="12"/>
      <c r="C27" s="13"/>
    </row>
    <row r="29" spans="1:3" ht="13.5" thickBot="1" x14ac:dyDescent="0.25"/>
    <row r="30" spans="1:3" x14ac:dyDescent="0.2">
      <c r="A30" s="14" t="s">
        <v>72</v>
      </c>
      <c r="B30" s="5"/>
      <c r="C30" s="6"/>
    </row>
    <row r="31" spans="1:3" x14ac:dyDescent="0.2">
      <c r="A31" s="7"/>
      <c r="B31" s="8"/>
      <c r="C31" s="9"/>
    </row>
    <row r="32" spans="1:3" x14ac:dyDescent="0.2">
      <c r="A32" s="10" t="s">
        <v>75</v>
      </c>
      <c r="B32" s="8"/>
      <c r="C32" s="9"/>
    </row>
    <row r="33" spans="1:3" x14ac:dyDescent="0.2">
      <c r="A33" s="7" t="s">
        <v>73</v>
      </c>
      <c r="B33" s="8"/>
      <c r="C33" s="9"/>
    </row>
    <row r="34" spans="1:3" ht="13.5" thickBot="1" x14ac:dyDescent="0.25">
      <c r="A34" s="11" t="s">
        <v>74</v>
      </c>
      <c r="B34" s="12"/>
      <c r="C34" s="13"/>
    </row>
    <row r="36" spans="1:3" ht="13.5" thickBot="1" x14ac:dyDescent="0.25"/>
    <row r="37" spans="1:3" x14ac:dyDescent="0.2">
      <c r="A37" s="4" t="s">
        <v>890</v>
      </c>
      <c r="B37" s="5"/>
      <c r="C37" s="6"/>
    </row>
    <row r="38" spans="1:3" x14ac:dyDescent="0.2">
      <c r="A38" s="7"/>
      <c r="B38" s="8"/>
      <c r="C38" s="9"/>
    </row>
    <row r="39" spans="1:3" x14ac:dyDescent="0.2">
      <c r="A39" s="10" t="s">
        <v>891</v>
      </c>
      <c r="B39" s="8"/>
      <c r="C39" s="9"/>
    </row>
    <row r="40" spans="1:3" x14ac:dyDescent="0.2">
      <c r="A40" s="10" t="s">
        <v>946</v>
      </c>
      <c r="B40" s="8"/>
      <c r="C40" s="9"/>
    </row>
    <row r="41" spans="1:3" x14ac:dyDescent="0.2">
      <c r="A41" s="10" t="s">
        <v>892</v>
      </c>
      <c r="B41" s="8"/>
      <c r="C41" s="9"/>
    </row>
    <row r="42" spans="1:3" x14ac:dyDescent="0.2">
      <c r="A42" s="10" t="s">
        <v>947</v>
      </c>
      <c r="B42" s="8"/>
      <c r="C42" s="9"/>
    </row>
    <row r="43" spans="1:3" x14ac:dyDescent="0.2">
      <c r="A43" s="10" t="s">
        <v>893</v>
      </c>
      <c r="B43" s="8"/>
      <c r="C43" s="9"/>
    </row>
    <row r="44" spans="1:3" ht="13.5" thickBot="1" x14ac:dyDescent="0.25">
      <c r="A44" s="11"/>
      <c r="B44" s="12"/>
      <c r="C44" s="13"/>
    </row>
    <row r="45" spans="1:3" ht="13.5" thickBot="1" x14ac:dyDescent="0.25"/>
    <row r="46" spans="1:3" x14ac:dyDescent="0.2">
      <c r="A46" s="4" t="s">
        <v>948</v>
      </c>
      <c r="B46" s="5"/>
      <c r="C46" s="6"/>
    </row>
    <row r="47" spans="1:3" x14ac:dyDescent="0.2">
      <c r="A47" s="7"/>
      <c r="B47" s="8"/>
      <c r="C47" s="9"/>
    </row>
    <row r="48" spans="1:3" x14ac:dyDescent="0.2">
      <c r="A48" s="10" t="s">
        <v>949</v>
      </c>
      <c r="B48" s="8"/>
      <c r="C48" s="9"/>
    </row>
    <row r="49" spans="1:3" x14ac:dyDescent="0.2">
      <c r="A49" s="10" t="s">
        <v>950</v>
      </c>
      <c r="B49" s="8"/>
      <c r="C49" s="9"/>
    </row>
    <row r="50" spans="1:3" ht="13.5" thickBot="1" x14ac:dyDescent="0.25">
      <c r="A50" s="11"/>
      <c r="B50" s="12"/>
      <c r="C50" s="13"/>
    </row>
  </sheetData>
  <sortState ref="A13:A27">
    <sortCondition ref="A13:A27"/>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47"/>
  <sheetViews>
    <sheetView topLeftCell="A1032" workbookViewId="0">
      <selection activeCell="C1064" sqref="C1064"/>
    </sheetView>
  </sheetViews>
  <sheetFormatPr defaultRowHeight="12.75" x14ac:dyDescent="0.2"/>
  <cols>
    <col min="1" max="1" width="13.7109375" customWidth="1"/>
    <col min="2" max="2" width="32.85546875" bestFit="1" customWidth="1"/>
  </cols>
  <sheetData>
    <row r="1" spans="1:2" ht="13.5" thickBot="1" x14ac:dyDescent="0.25">
      <c r="A1" s="18" t="s">
        <v>80</v>
      </c>
      <c r="B1" s="18" t="s">
        <v>81</v>
      </c>
    </row>
    <row r="2" spans="1:2" ht="13.5" thickTop="1" x14ac:dyDescent="0.2">
      <c r="A2" s="15">
        <v>10001</v>
      </c>
      <c r="B2" t="s">
        <v>82</v>
      </c>
    </row>
    <row r="3" spans="1:2" x14ac:dyDescent="0.2">
      <c r="A3" s="15">
        <v>10010</v>
      </c>
      <c r="B3" t="s">
        <v>83</v>
      </c>
    </row>
    <row r="4" spans="1:2" x14ac:dyDescent="0.2">
      <c r="A4" s="15">
        <v>11001</v>
      </c>
      <c r="B4" t="s">
        <v>84</v>
      </c>
    </row>
    <row r="5" spans="1:2" x14ac:dyDescent="0.2">
      <c r="A5" s="15">
        <v>12001</v>
      </c>
      <c r="B5" t="s">
        <v>85</v>
      </c>
    </row>
    <row r="6" spans="1:2" x14ac:dyDescent="0.2">
      <c r="A6" s="15">
        <v>13001</v>
      </c>
      <c r="B6" t="s">
        <v>86</v>
      </c>
    </row>
    <row r="7" spans="1:2" x14ac:dyDescent="0.2">
      <c r="A7" s="15">
        <v>13005</v>
      </c>
      <c r="B7" t="s">
        <v>87</v>
      </c>
    </row>
    <row r="8" spans="1:2" x14ac:dyDescent="0.2">
      <c r="A8" s="15">
        <v>13011</v>
      </c>
      <c r="B8" t="s">
        <v>88</v>
      </c>
    </row>
    <row r="9" spans="1:2" x14ac:dyDescent="0.2">
      <c r="A9" s="15">
        <v>13012</v>
      </c>
      <c r="B9" t="s">
        <v>89</v>
      </c>
    </row>
    <row r="10" spans="1:2" x14ac:dyDescent="0.2">
      <c r="A10" s="15">
        <v>13013</v>
      </c>
      <c r="B10" t="s">
        <v>90</v>
      </c>
    </row>
    <row r="11" spans="1:2" x14ac:dyDescent="0.2">
      <c r="A11" s="15">
        <v>13015</v>
      </c>
      <c r="B11" t="s">
        <v>91</v>
      </c>
    </row>
    <row r="12" spans="1:2" x14ac:dyDescent="0.2">
      <c r="A12" s="15">
        <v>13016</v>
      </c>
      <c r="B12" t="s">
        <v>92</v>
      </c>
    </row>
    <row r="13" spans="1:2" x14ac:dyDescent="0.2">
      <c r="A13" s="15">
        <v>13018</v>
      </c>
      <c r="B13" t="s">
        <v>93</v>
      </c>
    </row>
    <row r="14" spans="1:2" x14ac:dyDescent="0.2">
      <c r="A14" s="15">
        <v>13019</v>
      </c>
      <c r="B14" t="s">
        <v>94</v>
      </c>
    </row>
    <row r="15" spans="1:2" x14ac:dyDescent="0.2">
      <c r="A15" s="15">
        <v>13020</v>
      </c>
      <c r="B15" t="s">
        <v>95</v>
      </c>
    </row>
    <row r="16" spans="1:2" x14ac:dyDescent="0.2">
      <c r="A16" s="15">
        <v>13021</v>
      </c>
      <c r="B16" t="s">
        <v>96</v>
      </c>
    </row>
    <row r="17" spans="1:2" x14ac:dyDescent="0.2">
      <c r="A17" s="15">
        <v>13022</v>
      </c>
      <c r="B17" t="s">
        <v>97</v>
      </c>
    </row>
    <row r="18" spans="1:2" x14ac:dyDescent="0.2">
      <c r="A18" s="15">
        <v>13023</v>
      </c>
      <c r="B18" t="s">
        <v>98</v>
      </c>
    </row>
    <row r="19" spans="1:2" x14ac:dyDescent="0.2">
      <c r="A19" s="15">
        <v>13024</v>
      </c>
      <c r="B19" t="s">
        <v>99</v>
      </c>
    </row>
    <row r="20" spans="1:2" x14ac:dyDescent="0.2">
      <c r="A20" s="15">
        <v>13028</v>
      </c>
      <c r="B20" t="s">
        <v>100</v>
      </c>
    </row>
    <row r="21" spans="1:2" x14ac:dyDescent="0.2">
      <c r="A21" s="15">
        <v>13030</v>
      </c>
      <c r="B21" t="s">
        <v>101</v>
      </c>
    </row>
    <row r="22" spans="1:2" x14ac:dyDescent="0.2">
      <c r="A22" s="15">
        <v>13031</v>
      </c>
      <c r="B22" t="s">
        <v>102</v>
      </c>
    </row>
    <row r="23" spans="1:2" x14ac:dyDescent="0.2">
      <c r="A23" s="15">
        <v>13032</v>
      </c>
      <c r="B23" t="s">
        <v>103</v>
      </c>
    </row>
    <row r="24" spans="1:2" x14ac:dyDescent="0.2">
      <c r="A24" s="15">
        <v>13033</v>
      </c>
      <c r="B24" t="s">
        <v>104</v>
      </c>
    </row>
    <row r="25" spans="1:2" x14ac:dyDescent="0.2">
      <c r="A25" s="15">
        <v>13034</v>
      </c>
      <c r="B25" t="s">
        <v>105</v>
      </c>
    </row>
    <row r="26" spans="1:2" x14ac:dyDescent="0.2">
      <c r="A26" s="15">
        <v>13035</v>
      </c>
      <c r="B26" t="s">
        <v>106</v>
      </c>
    </row>
    <row r="27" spans="1:2" x14ac:dyDescent="0.2">
      <c r="A27" s="15">
        <v>13036</v>
      </c>
      <c r="B27" t="s">
        <v>107</v>
      </c>
    </row>
    <row r="28" spans="1:2" x14ac:dyDescent="0.2">
      <c r="A28" s="15">
        <v>13037</v>
      </c>
      <c r="B28" t="s">
        <v>108</v>
      </c>
    </row>
    <row r="29" spans="1:2" x14ac:dyDescent="0.2">
      <c r="A29" s="15">
        <v>13039</v>
      </c>
      <c r="B29" t="s">
        <v>109</v>
      </c>
    </row>
    <row r="30" spans="1:2" x14ac:dyDescent="0.2">
      <c r="A30" s="15">
        <v>13040</v>
      </c>
      <c r="B30" t="s">
        <v>110</v>
      </c>
    </row>
    <row r="31" spans="1:2" x14ac:dyDescent="0.2">
      <c r="A31" s="15">
        <v>13041</v>
      </c>
      <c r="B31" t="s">
        <v>111</v>
      </c>
    </row>
    <row r="32" spans="1:2" x14ac:dyDescent="0.2">
      <c r="A32" s="15">
        <v>13047</v>
      </c>
      <c r="B32" t="s">
        <v>112</v>
      </c>
    </row>
    <row r="33" spans="1:2" x14ac:dyDescent="0.2">
      <c r="A33" s="15">
        <v>13057</v>
      </c>
      <c r="B33" t="s">
        <v>974</v>
      </c>
    </row>
    <row r="34" spans="1:2" x14ac:dyDescent="0.2">
      <c r="A34" s="15">
        <v>13059</v>
      </c>
      <c r="B34" t="s">
        <v>113</v>
      </c>
    </row>
    <row r="35" spans="1:2" x14ac:dyDescent="0.2">
      <c r="A35" s="15">
        <v>13069</v>
      </c>
      <c r="B35" t="s">
        <v>114</v>
      </c>
    </row>
    <row r="36" spans="1:2" x14ac:dyDescent="0.2">
      <c r="A36" s="15">
        <v>13070</v>
      </c>
      <c r="B36" t="s">
        <v>115</v>
      </c>
    </row>
    <row r="37" spans="1:2" x14ac:dyDescent="0.2">
      <c r="A37" s="15">
        <v>13071</v>
      </c>
      <c r="B37" t="s">
        <v>116</v>
      </c>
    </row>
    <row r="38" spans="1:2" x14ac:dyDescent="0.2">
      <c r="A38" s="15">
        <v>13076</v>
      </c>
      <c r="B38" t="s">
        <v>975</v>
      </c>
    </row>
    <row r="39" spans="1:2" x14ac:dyDescent="0.2">
      <c r="A39" s="15">
        <v>13077</v>
      </c>
      <c r="B39" t="s">
        <v>976</v>
      </c>
    </row>
    <row r="40" spans="1:2" x14ac:dyDescent="0.2">
      <c r="A40" s="15">
        <v>14001</v>
      </c>
      <c r="B40" t="s">
        <v>117</v>
      </c>
    </row>
    <row r="41" spans="1:2" x14ac:dyDescent="0.2">
      <c r="A41" s="15">
        <v>14005</v>
      </c>
      <c r="B41" t="s">
        <v>118</v>
      </c>
    </row>
    <row r="42" spans="1:2" x14ac:dyDescent="0.2">
      <c r="A42" s="15">
        <v>20001</v>
      </c>
      <c r="B42" t="s">
        <v>119</v>
      </c>
    </row>
    <row r="43" spans="1:2" x14ac:dyDescent="0.2">
      <c r="A43" s="15">
        <v>20002</v>
      </c>
      <c r="B43" t="s">
        <v>120</v>
      </c>
    </row>
    <row r="44" spans="1:2" x14ac:dyDescent="0.2">
      <c r="A44" s="15">
        <v>20006</v>
      </c>
      <c r="B44" t="s">
        <v>121</v>
      </c>
    </row>
    <row r="45" spans="1:2" x14ac:dyDescent="0.2">
      <c r="A45" s="15">
        <v>20007</v>
      </c>
      <c r="B45" t="s">
        <v>122</v>
      </c>
    </row>
    <row r="46" spans="1:2" x14ac:dyDescent="0.2">
      <c r="A46" s="15">
        <v>20008</v>
      </c>
      <c r="B46" t="s">
        <v>123</v>
      </c>
    </row>
    <row r="47" spans="1:2" x14ac:dyDescent="0.2">
      <c r="A47" s="15">
        <v>20011</v>
      </c>
      <c r="B47" t="s">
        <v>124</v>
      </c>
    </row>
    <row r="48" spans="1:2" x14ac:dyDescent="0.2">
      <c r="A48" s="15">
        <v>20012</v>
      </c>
      <c r="B48" t="s">
        <v>125</v>
      </c>
    </row>
    <row r="49" spans="1:2" x14ac:dyDescent="0.2">
      <c r="A49" s="15">
        <v>20013</v>
      </c>
      <c r="B49" t="s">
        <v>126</v>
      </c>
    </row>
    <row r="50" spans="1:2" x14ac:dyDescent="0.2">
      <c r="A50" s="15">
        <v>20015</v>
      </c>
      <c r="B50" t="s">
        <v>127</v>
      </c>
    </row>
    <row r="51" spans="1:2" x14ac:dyDescent="0.2">
      <c r="A51" s="15">
        <v>20021</v>
      </c>
      <c r="B51" t="s">
        <v>129</v>
      </c>
    </row>
    <row r="52" spans="1:2" x14ac:dyDescent="0.2">
      <c r="A52" s="15">
        <v>20025</v>
      </c>
      <c r="B52" t="s">
        <v>130</v>
      </c>
    </row>
    <row r="53" spans="1:2" x14ac:dyDescent="0.2">
      <c r="A53" s="15">
        <v>20026</v>
      </c>
      <c r="B53" t="s">
        <v>131</v>
      </c>
    </row>
    <row r="54" spans="1:2" x14ac:dyDescent="0.2">
      <c r="A54" s="15">
        <v>20027</v>
      </c>
      <c r="B54" t="s">
        <v>132</v>
      </c>
    </row>
    <row r="55" spans="1:2" x14ac:dyDescent="0.2">
      <c r="A55" s="15">
        <v>20029</v>
      </c>
      <c r="B55" t="s">
        <v>133</v>
      </c>
    </row>
    <row r="56" spans="1:2" x14ac:dyDescent="0.2">
      <c r="A56" s="15">
        <v>20031</v>
      </c>
      <c r="B56" t="s">
        <v>134</v>
      </c>
    </row>
    <row r="57" spans="1:2" x14ac:dyDescent="0.2">
      <c r="A57" s="15">
        <v>20032</v>
      </c>
      <c r="B57" t="s">
        <v>135</v>
      </c>
    </row>
    <row r="58" spans="1:2" x14ac:dyDescent="0.2">
      <c r="A58" s="15">
        <v>20033</v>
      </c>
      <c r="B58" t="s">
        <v>136</v>
      </c>
    </row>
    <row r="59" spans="1:2" x14ac:dyDescent="0.2">
      <c r="A59" s="15">
        <v>20036</v>
      </c>
      <c r="B59" t="s">
        <v>137</v>
      </c>
    </row>
    <row r="60" spans="1:2" x14ac:dyDescent="0.2">
      <c r="A60" s="15">
        <v>20037</v>
      </c>
      <c r="B60" t="s">
        <v>138</v>
      </c>
    </row>
    <row r="61" spans="1:2" x14ac:dyDescent="0.2">
      <c r="A61" s="15">
        <v>20038</v>
      </c>
      <c r="B61" t="s">
        <v>139</v>
      </c>
    </row>
    <row r="62" spans="1:2" x14ac:dyDescent="0.2">
      <c r="A62" s="15">
        <v>20039</v>
      </c>
      <c r="B62" t="s">
        <v>140</v>
      </c>
    </row>
    <row r="63" spans="1:2" x14ac:dyDescent="0.2">
      <c r="A63" s="15">
        <v>20047</v>
      </c>
      <c r="B63" t="s">
        <v>141</v>
      </c>
    </row>
    <row r="64" spans="1:2" x14ac:dyDescent="0.2">
      <c r="A64" s="15">
        <v>20052</v>
      </c>
      <c r="B64" t="s">
        <v>142</v>
      </c>
    </row>
    <row r="65" spans="1:2" x14ac:dyDescent="0.2">
      <c r="A65" s="15">
        <v>20055</v>
      </c>
      <c r="B65" t="s">
        <v>143</v>
      </c>
    </row>
    <row r="66" spans="1:2" x14ac:dyDescent="0.2">
      <c r="A66" s="15">
        <v>20056</v>
      </c>
      <c r="B66" t="s">
        <v>144</v>
      </c>
    </row>
    <row r="67" spans="1:2" x14ac:dyDescent="0.2">
      <c r="A67" s="15">
        <v>20059</v>
      </c>
      <c r="B67" t="s">
        <v>145</v>
      </c>
    </row>
    <row r="68" spans="1:2" x14ac:dyDescent="0.2">
      <c r="A68" s="15">
        <v>20061</v>
      </c>
      <c r="B68" t="s">
        <v>146</v>
      </c>
    </row>
    <row r="69" spans="1:2" x14ac:dyDescent="0.2">
      <c r="A69" s="15">
        <v>20065</v>
      </c>
      <c r="B69" t="s">
        <v>147</v>
      </c>
    </row>
    <row r="70" spans="1:2" x14ac:dyDescent="0.2">
      <c r="A70" s="15">
        <v>20067</v>
      </c>
      <c r="B70" t="s">
        <v>148</v>
      </c>
    </row>
    <row r="71" spans="1:2" x14ac:dyDescent="0.2">
      <c r="A71" s="15">
        <v>20069</v>
      </c>
      <c r="B71" t="s">
        <v>149</v>
      </c>
    </row>
    <row r="72" spans="1:2" x14ac:dyDescent="0.2">
      <c r="A72" s="15">
        <v>20071</v>
      </c>
      <c r="B72" t="s">
        <v>150</v>
      </c>
    </row>
    <row r="73" spans="1:2" x14ac:dyDescent="0.2">
      <c r="A73" s="15">
        <v>20074</v>
      </c>
      <c r="B73" t="s">
        <v>151</v>
      </c>
    </row>
    <row r="74" spans="1:2" x14ac:dyDescent="0.2">
      <c r="A74" s="15">
        <v>20075</v>
      </c>
      <c r="B74" t="s">
        <v>128</v>
      </c>
    </row>
    <row r="75" spans="1:2" x14ac:dyDescent="0.2">
      <c r="A75" s="15">
        <v>20081</v>
      </c>
      <c r="B75" t="s">
        <v>152</v>
      </c>
    </row>
    <row r="76" spans="1:2" x14ac:dyDescent="0.2">
      <c r="A76" s="15">
        <v>20087</v>
      </c>
      <c r="B76" t="s">
        <v>153</v>
      </c>
    </row>
    <row r="77" spans="1:2" x14ac:dyDescent="0.2">
      <c r="A77" s="15">
        <v>20088</v>
      </c>
      <c r="B77" t="s">
        <v>154</v>
      </c>
    </row>
    <row r="78" spans="1:2" x14ac:dyDescent="0.2">
      <c r="A78" s="15">
        <v>20089</v>
      </c>
      <c r="B78" t="s">
        <v>154</v>
      </c>
    </row>
    <row r="79" spans="1:2" x14ac:dyDescent="0.2">
      <c r="A79" s="15">
        <v>20090</v>
      </c>
      <c r="B79" t="s">
        <v>155</v>
      </c>
    </row>
    <row r="80" spans="1:2" x14ac:dyDescent="0.2">
      <c r="A80" s="15">
        <v>20092</v>
      </c>
      <c r="B80" t="s">
        <v>156</v>
      </c>
    </row>
    <row r="81" spans="1:2" x14ac:dyDescent="0.2">
      <c r="A81" s="15">
        <v>20094</v>
      </c>
      <c r="B81" t="s">
        <v>894</v>
      </c>
    </row>
    <row r="82" spans="1:2" x14ac:dyDescent="0.2">
      <c r="A82" s="15">
        <v>20095</v>
      </c>
      <c r="B82" t="s">
        <v>895</v>
      </c>
    </row>
    <row r="83" spans="1:2" x14ac:dyDescent="0.2">
      <c r="A83" s="15">
        <v>20096</v>
      </c>
      <c r="B83" t="s">
        <v>896</v>
      </c>
    </row>
    <row r="84" spans="1:2" x14ac:dyDescent="0.2">
      <c r="A84" s="15">
        <v>20098</v>
      </c>
      <c r="B84" t="s">
        <v>977</v>
      </c>
    </row>
    <row r="85" spans="1:2" x14ac:dyDescent="0.2">
      <c r="A85" s="15">
        <v>21001</v>
      </c>
      <c r="B85" t="s">
        <v>157</v>
      </c>
    </row>
    <row r="86" spans="1:2" x14ac:dyDescent="0.2">
      <c r="A86" s="15">
        <v>21008</v>
      </c>
      <c r="B86" t="s">
        <v>158</v>
      </c>
    </row>
    <row r="87" spans="1:2" x14ac:dyDescent="0.2">
      <c r="A87" s="15">
        <v>21033</v>
      </c>
      <c r="B87" t="s">
        <v>159</v>
      </c>
    </row>
    <row r="88" spans="1:2" x14ac:dyDescent="0.2">
      <c r="A88" s="15">
        <v>21051</v>
      </c>
      <c r="B88" t="s">
        <v>978</v>
      </c>
    </row>
    <row r="89" spans="1:2" x14ac:dyDescent="0.2">
      <c r="A89" s="15">
        <v>21110</v>
      </c>
      <c r="B89" t="s">
        <v>953</v>
      </c>
    </row>
    <row r="90" spans="1:2" x14ac:dyDescent="0.2">
      <c r="A90" s="15">
        <v>21111</v>
      </c>
      <c r="B90" t="s">
        <v>979</v>
      </c>
    </row>
    <row r="91" spans="1:2" x14ac:dyDescent="0.2">
      <c r="A91" s="15">
        <v>21112</v>
      </c>
      <c r="B91" t="s">
        <v>980</v>
      </c>
    </row>
    <row r="92" spans="1:2" x14ac:dyDescent="0.2">
      <c r="A92" s="15">
        <v>21113</v>
      </c>
      <c r="B92" t="s">
        <v>981</v>
      </c>
    </row>
    <row r="93" spans="1:2" x14ac:dyDescent="0.2">
      <c r="A93" s="15">
        <v>21114</v>
      </c>
      <c r="B93" t="s">
        <v>982</v>
      </c>
    </row>
    <row r="94" spans="1:2" x14ac:dyDescent="0.2">
      <c r="A94" s="15">
        <v>21115</v>
      </c>
      <c r="B94" t="s">
        <v>983</v>
      </c>
    </row>
    <row r="95" spans="1:2" x14ac:dyDescent="0.2">
      <c r="A95" s="15">
        <v>21116</v>
      </c>
      <c r="B95" t="s">
        <v>984</v>
      </c>
    </row>
    <row r="96" spans="1:2" x14ac:dyDescent="0.2">
      <c r="A96" s="15">
        <v>21117</v>
      </c>
      <c r="B96" t="s">
        <v>985</v>
      </c>
    </row>
    <row r="97" spans="1:2" x14ac:dyDescent="0.2">
      <c r="A97" s="15">
        <v>21118</v>
      </c>
      <c r="B97" t="s">
        <v>986</v>
      </c>
    </row>
    <row r="98" spans="1:2" x14ac:dyDescent="0.2">
      <c r="A98" s="15">
        <v>21119</v>
      </c>
      <c r="B98" t="s">
        <v>987</v>
      </c>
    </row>
    <row r="99" spans="1:2" x14ac:dyDescent="0.2">
      <c r="A99" s="15">
        <v>21120</v>
      </c>
      <c r="B99" t="s">
        <v>988</v>
      </c>
    </row>
    <row r="100" spans="1:2" x14ac:dyDescent="0.2">
      <c r="A100" s="15">
        <v>21121</v>
      </c>
      <c r="B100" t="s">
        <v>989</v>
      </c>
    </row>
    <row r="101" spans="1:2" x14ac:dyDescent="0.2">
      <c r="A101" s="15">
        <v>21122</v>
      </c>
      <c r="B101" t="s">
        <v>990</v>
      </c>
    </row>
    <row r="102" spans="1:2" x14ac:dyDescent="0.2">
      <c r="A102" s="15">
        <v>21123</v>
      </c>
      <c r="B102" t="s">
        <v>991</v>
      </c>
    </row>
    <row r="103" spans="1:2" x14ac:dyDescent="0.2">
      <c r="A103" s="15">
        <v>21124</v>
      </c>
      <c r="B103" t="s">
        <v>992</v>
      </c>
    </row>
    <row r="104" spans="1:2" x14ac:dyDescent="0.2">
      <c r="A104" s="15">
        <v>21125</v>
      </c>
      <c r="B104" t="s">
        <v>993</v>
      </c>
    </row>
    <row r="105" spans="1:2" x14ac:dyDescent="0.2">
      <c r="A105" s="15">
        <v>22001</v>
      </c>
      <c r="B105" t="s">
        <v>161</v>
      </c>
    </row>
    <row r="106" spans="1:2" x14ac:dyDescent="0.2">
      <c r="A106" s="15">
        <v>23001</v>
      </c>
      <c r="B106" t="s">
        <v>162</v>
      </c>
    </row>
    <row r="107" spans="1:2" x14ac:dyDescent="0.2">
      <c r="A107" s="15">
        <v>23002</v>
      </c>
      <c r="B107" t="s">
        <v>163</v>
      </c>
    </row>
    <row r="108" spans="1:2" x14ac:dyDescent="0.2">
      <c r="A108" s="15">
        <v>23009</v>
      </c>
      <c r="B108" t="s">
        <v>164</v>
      </c>
    </row>
    <row r="109" spans="1:2" x14ac:dyDescent="0.2">
      <c r="A109" s="15">
        <v>23012</v>
      </c>
      <c r="B109" t="s">
        <v>165</v>
      </c>
    </row>
    <row r="110" spans="1:2" x14ac:dyDescent="0.2">
      <c r="A110" s="15">
        <v>23013</v>
      </c>
      <c r="B110" t="s">
        <v>166</v>
      </c>
    </row>
    <row r="111" spans="1:2" x14ac:dyDescent="0.2">
      <c r="A111" s="15">
        <v>23014</v>
      </c>
      <c r="B111" t="s">
        <v>167</v>
      </c>
    </row>
    <row r="112" spans="1:2" x14ac:dyDescent="0.2">
      <c r="A112" s="15">
        <v>23015</v>
      </c>
      <c r="B112" t="s">
        <v>168</v>
      </c>
    </row>
    <row r="113" spans="1:2" x14ac:dyDescent="0.2">
      <c r="A113" s="15">
        <v>23019</v>
      </c>
      <c r="B113" t="s">
        <v>169</v>
      </c>
    </row>
    <row r="114" spans="1:2" x14ac:dyDescent="0.2">
      <c r="A114" s="15">
        <v>23024</v>
      </c>
      <c r="B114" t="s">
        <v>170</v>
      </c>
    </row>
    <row r="115" spans="1:2" x14ac:dyDescent="0.2">
      <c r="A115" s="15">
        <v>23044</v>
      </c>
      <c r="B115" t="s">
        <v>171</v>
      </c>
    </row>
    <row r="116" spans="1:2" x14ac:dyDescent="0.2">
      <c r="A116" s="15">
        <v>23045</v>
      </c>
      <c r="B116" t="s">
        <v>172</v>
      </c>
    </row>
    <row r="117" spans="1:2" x14ac:dyDescent="0.2">
      <c r="A117" s="15">
        <v>23046</v>
      </c>
      <c r="B117" t="s">
        <v>173</v>
      </c>
    </row>
    <row r="118" spans="1:2" x14ac:dyDescent="0.2">
      <c r="A118" s="15">
        <v>23047</v>
      </c>
      <c r="B118" t="s">
        <v>174</v>
      </c>
    </row>
    <row r="119" spans="1:2" x14ac:dyDescent="0.2">
      <c r="A119" s="15">
        <v>23048</v>
      </c>
      <c r="B119" t="s">
        <v>175</v>
      </c>
    </row>
    <row r="120" spans="1:2" x14ac:dyDescent="0.2">
      <c r="A120" s="15">
        <v>23049</v>
      </c>
      <c r="B120" t="s">
        <v>176</v>
      </c>
    </row>
    <row r="121" spans="1:2" x14ac:dyDescent="0.2">
      <c r="A121" s="15">
        <v>23050</v>
      </c>
      <c r="B121" t="s">
        <v>994</v>
      </c>
    </row>
    <row r="122" spans="1:2" x14ac:dyDescent="0.2">
      <c r="A122" s="15">
        <v>23051</v>
      </c>
      <c r="B122" t="s">
        <v>177</v>
      </c>
    </row>
    <row r="123" spans="1:2" x14ac:dyDescent="0.2">
      <c r="A123" s="15">
        <v>23052</v>
      </c>
      <c r="B123" t="s">
        <v>178</v>
      </c>
    </row>
    <row r="124" spans="1:2" x14ac:dyDescent="0.2">
      <c r="A124" s="15">
        <v>23053</v>
      </c>
      <c r="B124" t="s">
        <v>179</v>
      </c>
    </row>
    <row r="125" spans="1:2" x14ac:dyDescent="0.2">
      <c r="A125" s="15">
        <v>23056</v>
      </c>
      <c r="B125" t="s">
        <v>180</v>
      </c>
    </row>
    <row r="126" spans="1:2" x14ac:dyDescent="0.2">
      <c r="A126" s="15">
        <v>23060</v>
      </c>
      <c r="B126" t="s">
        <v>181</v>
      </c>
    </row>
    <row r="127" spans="1:2" x14ac:dyDescent="0.2">
      <c r="A127" s="15">
        <v>23137</v>
      </c>
      <c r="B127" t="s">
        <v>182</v>
      </c>
    </row>
    <row r="128" spans="1:2" x14ac:dyDescent="0.2">
      <c r="A128" s="15">
        <v>23138</v>
      </c>
      <c r="B128" t="s">
        <v>183</v>
      </c>
    </row>
    <row r="129" spans="1:2" x14ac:dyDescent="0.2">
      <c r="A129" s="15">
        <v>23161</v>
      </c>
      <c r="B129" t="s">
        <v>184</v>
      </c>
    </row>
    <row r="130" spans="1:2" x14ac:dyDescent="0.2">
      <c r="A130" s="15">
        <v>23173</v>
      </c>
      <c r="B130" t="s">
        <v>185</v>
      </c>
    </row>
    <row r="131" spans="1:2" x14ac:dyDescent="0.2">
      <c r="A131" s="15">
        <v>23174</v>
      </c>
      <c r="B131" t="s">
        <v>186</v>
      </c>
    </row>
    <row r="132" spans="1:2" x14ac:dyDescent="0.2">
      <c r="A132" s="15">
        <v>23176</v>
      </c>
      <c r="B132" t="s">
        <v>187</v>
      </c>
    </row>
    <row r="133" spans="1:2" x14ac:dyDescent="0.2">
      <c r="A133" s="15">
        <v>23178</v>
      </c>
      <c r="B133" t="s">
        <v>188</v>
      </c>
    </row>
    <row r="134" spans="1:2" x14ac:dyDescent="0.2">
      <c r="A134" s="15">
        <v>23179</v>
      </c>
      <c r="B134" t="s">
        <v>189</v>
      </c>
    </row>
    <row r="135" spans="1:2" x14ac:dyDescent="0.2">
      <c r="A135" s="15">
        <v>23182</v>
      </c>
      <c r="B135" t="s">
        <v>190</v>
      </c>
    </row>
    <row r="136" spans="1:2" x14ac:dyDescent="0.2">
      <c r="A136" s="15">
        <v>23185</v>
      </c>
      <c r="B136" t="s">
        <v>191</v>
      </c>
    </row>
    <row r="137" spans="1:2" x14ac:dyDescent="0.2">
      <c r="A137" s="15">
        <v>23188</v>
      </c>
      <c r="B137" t="s">
        <v>897</v>
      </c>
    </row>
    <row r="138" spans="1:2" x14ac:dyDescent="0.2">
      <c r="A138" s="15">
        <v>23189</v>
      </c>
      <c r="B138" t="s">
        <v>898</v>
      </c>
    </row>
    <row r="139" spans="1:2" x14ac:dyDescent="0.2">
      <c r="A139" s="15">
        <v>23192</v>
      </c>
      <c r="B139" t="s">
        <v>899</v>
      </c>
    </row>
    <row r="140" spans="1:2" x14ac:dyDescent="0.2">
      <c r="A140" s="15">
        <v>23193</v>
      </c>
      <c r="B140" t="s">
        <v>900</v>
      </c>
    </row>
    <row r="141" spans="1:2" x14ac:dyDescent="0.2">
      <c r="A141" s="15">
        <v>23194</v>
      </c>
      <c r="B141" t="s">
        <v>901</v>
      </c>
    </row>
    <row r="142" spans="1:2" x14ac:dyDescent="0.2">
      <c r="A142" s="15">
        <v>23198</v>
      </c>
      <c r="B142" t="s">
        <v>902</v>
      </c>
    </row>
    <row r="143" spans="1:2" x14ac:dyDescent="0.2">
      <c r="A143" s="15">
        <v>23200</v>
      </c>
      <c r="B143" t="s">
        <v>954</v>
      </c>
    </row>
    <row r="144" spans="1:2" x14ac:dyDescent="0.2">
      <c r="A144" s="15">
        <v>23201</v>
      </c>
      <c r="B144" t="s">
        <v>995</v>
      </c>
    </row>
    <row r="145" spans="1:2" x14ac:dyDescent="0.2">
      <c r="A145" s="15">
        <v>23202</v>
      </c>
      <c r="B145" t="s">
        <v>996</v>
      </c>
    </row>
    <row r="146" spans="1:2" x14ac:dyDescent="0.2">
      <c r="A146" s="15">
        <v>23203</v>
      </c>
      <c r="B146" t="s">
        <v>997</v>
      </c>
    </row>
    <row r="147" spans="1:2" x14ac:dyDescent="0.2">
      <c r="A147" s="15">
        <v>23204</v>
      </c>
      <c r="B147" t="s">
        <v>998</v>
      </c>
    </row>
    <row r="148" spans="1:2" x14ac:dyDescent="0.2">
      <c r="A148" s="15">
        <v>23205</v>
      </c>
      <c r="B148" t="s">
        <v>999</v>
      </c>
    </row>
    <row r="149" spans="1:2" x14ac:dyDescent="0.2">
      <c r="A149" s="15">
        <v>23206</v>
      </c>
      <c r="B149" t="s">
        <v>1000</v>
      </c>
    </row>
    <row r="150" spans="1:2" x14ac:dyDescent="0.2">
      <c r="A150" s="15">
        <v>23207</v>
      </c>
      <c r="B150" t="s">
        <v>1001</v>
      </c>
    </row>
    <row r="151" spans="1:2" x14ac:dyDescent="0.2">
      <c r="A151" s="15">
        <v>23208</v>
      </c>
      <c r="B151" t="s">
        <v>1002</v>
      </c>
    </row>
    <row r="152" spans="1:2" x14ac:dyDescent="0.2">
      <c r="A152" s="15">
        <v>23209</v>
      </c>
      <c r="B152" t="s">
        <v>1003</v>
      </c>
    </row>
    <row r="153" spans="1:2" x14ac:dyDescent="0.2">
      <c r="A153" s="15">
        <v>23210</v>
      </c>
      <c r="B153" t="s">
        <v>1004</v>
      </c>
    </row>
    <row r="154" spans="1:2" x14ac:dyDescent="0.2">
      <c r="A154" s="15">
        <v>23211</v>
      </c>
      <c r="B154" t="s">
        <v>1005</v>
      </c>
    </row>
    <row r="155" spans="1:2" x14ac:dyDescent="0.2">
      <c r="A155" s="15">
        <v>23212</v>
      </c>
      <c r="B155" t="s">
        <v>1006</v>
      </c>
    </row>
    <row r="156" spans="1:2" x14ac:dyDescent="0.2">
      <c r="A156" s="15">
        <v>23213</v>
      </c>
      <c r="B156" t="s">
        <v>1007</v>
      </c>
    </row>
    <row r="157" spans="1:2" x14ac:dyDescent="0.2">
      <c r="A157" s="15">
        <v>23214</v>
      </c>
      <c r="B157" t="s">
        <v>1008</v>
      </c>
    </row>
    <row r="158" spans="1:2" x14ac:dyDescent="0.2">
      <c r="A158" s="15">
        <v>23215</v>
      </c>
      <c r="B158" t="s">
        <v>1009</v>
      </c>
    </row>
    <row r="159" spans="1:2" x14ac:dyDescent="0.2">
      <c r="A159" s="15">
        <v>23216</v>
      </c>
      <c r="B159" t="s">
        <v>1010</v>
      </c>
    </row>
    <row r="160" spans="1:2" x14ac:dyDescent="0.2">
      <c r="A160" s="15">
        <v>23217</v>
      </c>
      <c r="B160" t="s">
        <v>1011</v>
      </c>
    </row>
    <row r="161" spans="1:2" x14ac:dyDescent="0.2">
      <c r="A161" s="15">
        <v>23218</v>
      </c>
      <c r="B161" t="s">
        <v>1012</v>
      </c>
    </row>
    <row r="162" spans="1:2" x14ac:dyDescent="0.2">
      <c r="A162" s="15">
        <v>23219</v>
      </c>
      <c r="B162" t="s">
        <v>978</v>
      </c>
    </row>
    <row r="163" spans="1:2" x14ac:dyDescent="0.2">
      <c r="A163" s="15">
        <v>23220</v>
      </c>
      <c r="B163" t="s">
        <v>1013</v>
      </c>
    </row>
    <row r="164" spans="1:2" x14ac:dyDescent="0.2">
      <c r="A164" s="15">
        <v>23221</v>
      </c>
      <c r="B164" t="s">
        <v>1014</v>
      </c>
    </row>
    <row r="165" spans="1:2" x14ac:dyDescent="0.2">
      <c r="A165" s="15">
        <v>23222</v>
      </c>
      <c r="B165" t="s">
        <v>1015</v>
      </c>
    </row>
    <row r="166" spans="1:2" x14ac:dyDescent="0.2">
      <c r="A166" s="15">
        <v>23223</v>
      </c>
      <c r="B166" t="s">
        <v>1016</v>
      </c>
    </row>
    <row r="167" spans="1:2" x14ac:dyDescent="0.2">
      <c r="A167" s="15">
        <v>23224</v>
      </c>
      <c r="B167" t="s">
        <v>1017</v>
      </c>
    </row>
    <row r="168" spans="1:2" x14ac:dyDescent="0.2">
      <c r="A168" s="15">
        <v>24001</v>
      </c>
      <c r="B168" t="s">
        <v>192</v>
      </c>
    </row>
    <row r="169" spans="1:2" x14ac:dyDescent="0.2">
      <c r="A169" s="15">
        <v>24101</v>
      </c>
      <c r="B169" t="s">
        <v>193</v>
      </c>
    </row>
    <row r="170" spans="1:2" x14ac:dyDescent="0.2">
      <c r="A170" s="15">
        <v>24102</v>
      </c>
      <c r="B170" t="s">
        <v>194</v>
      </c>
    </row>
    <row r="171" spans="1:2" x14ac:dyDescent="0.2">
      <c r="A171" s="15">
        <v>24103</v>
      </c>
      <c r="B171" t="s">
        <v>195</v>
      </c>
    </row>
    <row r="172" spans="1:2" x14ac:dyDescent="0.2">
      <c r="A172" s="15">
        <v>24106</v>
      </c>
      <c r="B172" t="s">
        <v>196</v>
      </c>
    </row>
    <row r="173" spans="1:2" x14ac:dyDescent="0.2">
      <c r="A173" s="15">
        <v>24109</v>
      </c>
      <c r="B173" t="s">
        <v>197</v>
      </c>
    </row>
    <row r="174" spans="1:2" x14ac:dyDescent="0.2">
      <c r="A174" s="15">
        <v>24110</v>
      </c>
      <c r="B174" t="s">
        <v>198</v>
      </c>
    </row>
    <row r="175" spans="1:2" x14ac:dyDescent="0.2">
      <c r="A175" s="15">
        <v>24111</v>
      </c>
      <c r="B175" t="s">
        <v>199</v>
      </c>
    </row>
    <row r="176" spans="1:2" x14ac:dyDescent="0.2">
      <c r="A176" s="15">
        <v>24112</v>
      </c>
      <c r="B176" t="s">
        <v>200</v>
      </c>
    </row>
    <row r="177" spans="1:2" x14ac:dyDescent="0.2">
      <c r="A177" s="15">
        <v>24201</v>
      </c>
      <c r="B177" t="s">
        <v>201</v>
      </c>
    </row>
    <row r="178" spans="1:2" x14ac:dyDescent="0.2">
      <c r="A178" s="15">
        <v>24202</v>
      </c>
      <c r="B178" t="s">
        <v>202</v>
      </c>
    </row>
    <row r="179" spans="1:2" x14ac:dyDescent="0.2">
      <c r="A179" s="15">
        <v>24203</v>
      </c>
      <c r="B179" t="s">
        <v>203</v>
      </c>
    </row>
    <row r="180" spans="1:2" x14ac:dyDescent="0.2">
      <c r="A180" s="15">
        <v>24210</v>
      </c>
      <c r="B180" t="s">
        <v>204</v>
      </c>
    </row>
    <row r="181" spans="1:2" x14ac:dyDescent="0.2">
      <c r="A181" s="15">
        <v>24211</v>
      </c>
      <c r="B181" t="s">
        <v>205</v>
      </c>
    </row>
    <row r="182" spans="1:2" x14ac:dyDescent="0.2">
      <c r="A182" s="15">
        <v>24212</v>
      </c>
      <c r="B182" t="s">
        <v>206</v>
      </c>
    </row>
    <row r="183" spans="1:2" x14ac:dyDescent="0.2">
      <c r="A183" s="15">
        <v>24213</v>
      </c>
      <c r="B183" t="s">
        <v>207</v>
      </c>
    </row>
    <row r="184" spans="1:2" x14ac:dyDescent="0.2">
      <c r="A184" s="15">
        <v>24214</v>
      </c>
      <c r="B184" t="s">
        <v>208</v>
      </c>
    </row>
    <row r="185" spans="1:2" x14ac:dyDescent="0.2">
      <c r="A185" s="15">
        <v>24215</v>
      </c>
      <c r="B185" t="s">
        <v>209</v>
      </c>
    </row>
    <row r="186" spans="1:2" x14ac:dyDescent="0.2">
      <c r="A186" s="15">
        <v>24216</v>
      </c>
      <c r="B186" t="s">
        <v>210</v>
      </c>
    </row>
    <row r="187" spans="1:2" x14ac:dyDescent="0.2">
      <c r="A187" s="15">
        <v>24219</v>
      </c>
      <c r="B187" t="s">
        <v>211</v>
      </c>
    </row>
    <row r="188" spans="1:2" x14ac:dyDescent="0.2">
      <c r="A188" s="15">
        <v>24220</v>
      </c>
      <c r="B188" t="s">
        <v>212</v>
      </c>
    </row>
    <row r="189" spans="1:2" x14ac:dyDescent="0.2">
      <c r="A189" s="15">
        <v>24221</v>
      </c>
      <c r="B189" t="s">
        <v>213</v>
      </c>
    </row>
    <row r="190" spans="1:2" x14ac:dyDescent="0.2">
      <c r="A190" s="15">
        <v>24225</v>
      </c>
      <c r="B190" t="s">
        <v>214</v>
      </c>
    </row>
    <row r="191" spans="1:2" x14ac:dyDescent="0.2">
      <c r="A191" s="15">
        <v>24226</v>
      </c>
      <c r="B191" t="s">
        <v>215</v>
      </c>
    </row>
    <row r="192" spans="1:2" x14ac:dyDescent="0.2">
      <c r="A192" s="15">
        <v>24227</v>
      </c>
      <c r="B192" t="s">
        <v>216</v>
      </c>
    </row>
    <row r="193" spans="1:2" x14ac:dyDescent="0.2">
      <c r="A193" s="15">
        <v>24228</v>
      </c>
      <c r="B193" t="s">
        <v>217</v>
      </c>
    </row>
    <row r="194" spans="1:2" x14ac:dyDescent="0.2">
      <c r="A194" s="15">
        <v>24229</v>
      </c>
      <c r="B194" t="s">
        <v>218</v>
      </c>
    </row>
    <row r="195" spans="1:2" x14ac:dyDescent="0.2">
      <c r="A195" s="15">
        <v>24230</v>
      </c>
      <c r="B195" t="s">
        <v>219</v>
      </c>
    </row>
    <row r="196" spans="1:2" x14ac:dyDescent="0.2">
      <c r="A196" s="15">
        <v>24231</v>
      </c>
      <c r="B196" t="s">
        <v>220</v>
      </c>
    </row>
    <row r="197" spans="1:2" x14ac:dyDescent="0.2">
      <c r="A197" s="15">
        <v>24232</v>
      </c>
      <c r="B197" t="s">
        <v>221</v>
      </c>
    </row>
    <row r="198" spans="1:2" x14ac:dyDescent="0.2">
      <c r="A198" s="15">
        <v>24233</v>
      </c>
      <c r="B198" t="s">
        <v>222</v>
      </c>
    </row>
    <row r="199" spans="1:2" x14ac:dyDescent="0.2">
      <c r="A199" s="15">
        <v>24234</v>
      </c>
      <c r="B199" t="s">
        <v>223</v>
      </c>
    </row>
    <row r="200" spans="1:2" x14ac:dyDescent="0.2">
      <c r="A200" s="15">
        <v>24236</v>
      </c>
      <c r="B200" t="s">
        <v>224</v>
      </c>
    </row>
    <row r="201" spans="1:2" x14ac:dyDescent="0.2">
      <c r="A201" s="15">
        <v>24238</v>
      </c>
      <c r="B201" t="s">
        <v>225</v>
      </c>
    </row>
    <row r="202" spans="1:2" x14ac:dyDescent="0.2">
      <c r="A202" s="15">
        <v>24239</v>
      </c>
      <c r="B202" t="s">
        <v>226</v>
      </c>
    </row>
    <row r="203" spans="1:2" x14ac:dyDescent="0.2">
      <c r="A203" s="15">
        <v>24241</v>
      </c>
      <c r="B203" t="s">
        <v>227</v>
      </c>
    </row>
    <row r="204" spans="1:2" x14ac:dyDescent="0.2">
      <c r="A204" s="15">
        <v>24242</v>
      </c>
      <c r="B204" t="s">
        <v>228</v>
      </c>
    </row>
    <row r="205" spans="1:2" x14ac:dyDescent="0.2">
      <c r="A205" s="15">
        <v>24243</v>
      </c>
      <c r="B205" t="s">
        <v>229</v>
      </c>
    </row>
    <row r="206" spans="1:2" x14ac:dyDescent="0.2">
      <c r="A206" s="15">
        <v>24244</v>
      </c>
      <c r="B206" t="s">
        <v>230</v>
      </c>
    </row>
    <row r="207" spans="1:2" x14ac:dyDescent="0.2">
      <c r="A207" s="15">
        <v>24245</v>
      </c>
      <c r="B207" t="s">
        <v>160</v>
      </c>
    </row>
    <row r="208" spans="1:2" x14ac:dyDescent="0.2">
      <c r="A208" s="15">
        <v>24248</v>
      </c>
      <c r="B208" t="s">
        <v>231</v>
      </c>
    </row>
    <row r="209" spans="1:2" x14ac:dyDescent="0.2">
      <c r="A209" s="15">
        <v>24249</v>
      </c>
      <c r="B209" t="s">
        <v>232</v>
      </c>
    </row>
    <row r="210" spans="1:2" x14ac:dyDescent="0.2">
      <c r="A210" s="15">
        <v>24250</v>
      </c>
      <c r="B210" t="s">
        <v>233</v>
      </c>
    </row>
    <row r="211" spans="1:2" x14ac:dyDescent="0.2">
      <c r="A211" s="15">
        <v>24252</v>
      </c>
      <c r="B211" t="s">
        <v>234</v>
      </c>
    </row>
    <row r="212" spans="1:2" x14ac:dyDescent="0.2">
      <c r="A212" s="15">
        <v>24253</v>
      </c>
      <c r="B212" t="s">
        <v>235</v>
      </c>
    </row>
    <row r="213" spans="1:2" x14ac:dyDescent="0.2">
      <c r="A213" s="15">
        <v>24255</v>
      </c>
      <c r="B213" t="s">
        <v>236</v>
      </c>
    </row>
    <row r="214" spans="1:2" x14ac:dyDescent="0.2">
      <c r="A214" s="15">
        <v>24256</v>
      </c>
      <c r="B214" t="s">
        <v>237</v>
      </c>
    </row>
    <row r="215" spans="1:2" x14ac:dyDescent="0.2">
      <c r="A215" s="15">
        <v>24257</v>
      </c>
      <c r="B215" t="s">
        <v>238</v>
      </c>
    </row>
    <row r="216" spans="1:2" x14ac:dyDescent="0.2">
      <c r="A216" s="15">
        <v>24258</v>
      </c>
      <c r="B216" t="s">
        <v>239</v>
      </c>
    </row>
    <row r="217" spans="1:2" x14ac:dyDescent="0.2">
      <c r="A217" s="15">
        <v>24259</v>
      </c>
      <c r="B217" t="s">
        <v>240</v>
      </c>
    </row>
    <row r="218" spans="1:2" x14ac:dyDescent="0.2">
      <c r="A218" s="15">
        <v>24260</v>
      </c>
      <c r="B218" t="s">
        <v>241</v>
      </c>
    </row>
    <row r="219" spans="1:2" x14ac:dyDescent="0.2">
      <c r="A219" s="15">
        <v>24261</v>
      </c>
      <c r="B219" t="s">
        <v>241</v>
      </c>
    </row>
    <row r="220" spans="1:2" x14ac:dyDescent="0.2">
      <c r="A220" s="15">
        <v>24262</v>
      </c>
      <c r="B220" t="s">
        <v>242</v>
      </c>
    </row>
    <row r="221" spans="1:2" x14ac:dyDescent="0.2">
      <c r="A221" s="15">
        <v>24263</v>
      </c>
      <c r="B221" t="s">
        <v>243</v>
      </c>
    </row>
    <row r="222" spans="1:2" x14ac:dyDescent="0.2">
      <c r="A222" s="15">
        <v>24264</v>
      </c>
      <c r="B222" t="s">
        <v>244</v>
      </c>
    </row>
    <row r="223" spans="1:2" x14ac:dyDescent="0.2">
      <c r="A223" s="15">
        <v>24265</v>
      </c>
      <c r="B223" t="s">
        <v>245</v>
      </c>
    </row>
    <row r="224" spans="1:2" x14ac:dyDescent="0.2">
      <c r="A224" s="15">
        <v>24269</v>
      </c>
      <c r="B224" t="s">
        <v>246</v>
      </c>
    </row>
    <row r="225" spans="1:2" x14ac:dyDescent="0.2">
      <c r="A225" s="15">
        <v>24270</v>
      </c>
      <c r="B225" t="s">
        <v>247</v>
      </c>
    </row>
    <row r="226" spans="1:2" x14ac:dyDescent="0.2">
      <c r="A226" s="15">
        <v>24271</v>
      </c>
      <c r="B226" t="s">
        <v>248</v>
      </c>
    </row>
    <row r="227" spans="1:2" x14ac:dyDescent="0.2">
      <c r="A227" s="15">
        <v>24272</v>
      </c>
      <c r="B227" t="s">
        <v>244</v>
      </c>
    </row>
    <row r="228" spans="1:2" x14ac:dyDescent="0.2">
      <c r="A228" s="15">
        <v>24273</v>
      </c>
      <c r="B228" t="s">
        <v>245</v>
      </c>
    </row>
    <row r="229" spans="1:2" x14ac:dyDescent="0.2">
      <c r="A229" s="15">
        <v>24274</v>
      </c>
      <c r="B229" t="s">
        <v>246</v>
      </c>
    </row>
    <row r="230" spans="1:2" x14ac:dyDescent="0.2">
      <c r="A230" s="15">
        <v>24275</v>
      </c>
      <c r="B230" t="s">
        <v>247</v>
      </c>
    </row>
    <row r="231" spans="1:2" x14ac:dyDescent="0.2">
      <c r="A231" s="15">
        <v>24276</v>
      </c>
      <c r="B231" t="s">
        <v>249</v>
      </c>
    </row>
    <row r="232" spans="1:2" x14ac:dyDescent="0.2">
      <c r="A232" s="15">
        <v>24277</v>
      </c>
      <c r="B232" t="s">
        <v>250</v>
      </c>
    </row>
    <row r="233" spans="1:2" x14ac:dyDescent="0.2">
      <c r="A233" s="15">
        <v>24278</v>
      </c>
      <c r="B233" t="s">
        <v>251</v>
      </c>
    </row>
    <row r="234" spans="1:2" x14ac:dyDescent="0.2">
      <c r="A234" s="15">
        <v>24279</v>
      </c>
      <c r="B234" t="s">
        <v>252</v>
      </c>
    </row>
    <row r="235" spans="1:2" x14ac:dyDescent="0.2">
      <c r="A235" s="15">
        <v>24280</v>
      </c>
      <c r="B235" t="s">
        <v>253</v>
      </c>
    </row>
    <row r="236" spans="1:2" x14ac:dyDescent="0.2">
      <c r="A236" s="15">
        <v>24281</v>
      </c>
      <c r="B236" t="s">
        <v>254</v>
      </c>
    </row>
    <row r="237" spans="1:2" x14ac:dyDescent="0.2">
      <c r="A237" s="15">
        <v>24282</v>
      </c>
      <c r="B237" t="s">
        <v>255</v>
      </c>
    </row>
    <row r="238" spans="1:2" x14ac:dyDescent="0.2">
      <c r="A238" s="15">
        <v>24283</v>
      </c>
      <c r="B238" t="s">
        <v>256</v>
      </c>
    </row>
    <row r="239" spans="1:2" x14ac:dyDescent="0.2">
      <c r="A239" s="15">
        <v>24284</v>
      </c>
      <c r="B239" t="s">
        <v>257</v>
      </c>
    </row>
    <row r="240" spans="1:2" x14ac:dyDescent="0.2">
      <c r="A240" s="15">
        <v>24285</v>
      </c>
      <c r="B240" t="s">
        <v>255</v>
      </c>
    </row>
    <row r="241" spans="1:2" x14ac:dyDescent="0.2">
      <c r="A241" s="15">
        <v>24286</v>
      </c>
      <c r="B241" t="s">
        <v>256</v>
      </c>
    </row>
    <row r="242" spans="1:2" x14ac:dyDescent="0.2">
      <c r="A242" s="15">
        <v>24287</v>
      </c>
      <c r="B242" t="s">
        <v>257</v>
      </c>
    </row>
    <row r="243" spans="1:2" x14ac:dyDescent="0.2">
      <c r="A243" s="15">
        <v>24288</v>
      </c>
      <c r="B243" t="s">
        <v>258</v>
      </c>
    </row>
    <row r="244" spans="1:2" x14ac:dyDescent="0.2">
      <c r="A244" s="15">
        <v>24289</v>
      </c>
      <c r="B244" t="s">
        <v>258</v>
      </c>
    </row>
    <row r="245" spans="1:2" x14ac:dyDescent="0.2">
      <c r="A245" s="15">
        <v>24290</v>
      </c>
      <c r="B245" t="s">
        <v>259</v>
      </c>
    </row>
    <row r="246" spans="1:2" x14ac:dyDescent="0.2">
      <c r="A246" s="15">
        <v>24291</v>
      </c>
      <c r="B246" t="s">
        <v>259</v>
      </c>
    </row>
    <row r="247" spans="1:2" x14ac:dyDescent="0.2">
      <c r="A247" s="15">
        <v>24292</v>
      </c>
      <c r="B247" t="s">
        <v>260</v>
      </c>
    </row>
    <row r="248" spans="1:2" x14ac:dyDescent="0.2">
      <c r="A248" s="15">
        <v>24293</v>
      </c>
      <c r="B248" t="s">
        <v>260</v>
      </c>
    </row>
    <row r="249" spans="1:2" x14ac:dyDescent="0.2">
      <c r="A249" s="15">
        <v>24294</v>
      </c>
      <c r="B249" t="s">
        <v>261</v>
      </c>
    </row>
    <row r="250" spans="1:2" x14ac:dyDescent="0.2">
      <c r="A250" s="15">
        <v>24295</v>
      </c>
      <c r="B250" t="s">
        <v>261</v>
      </c>
    </row>
    <row r="251" spans="1:2" x14ac:dyDescent="0.2">
      <c r="A251" s="15">
        <v>24296</v>
      </c>
      <c r="B251" t="s">
        <v>262</v>
      </c>
    </row>
    <row r="252" spans="1:2" x14ac:dyDescent="0.2">
      <c r="A252" s="15">
        <v>24501</v>
      </c>
      <c r="B252" t="s">
        <v>263</v>
      </c>
    </row>
    <row r="253" spans="1:2" x14ac:dyDescent="0.2">
      <c r="A253" s="15">
        <v>24601</v>
      </c>
      <c r="B253" t="s">
        <v>264</v>
      </c>
    </row>
    <row r="254" spans="1:2" x14ac:dyDescent="0.2">
      <c r="A254" s="15">
        <v>24602</v>
      </c>
      <c r="B254" t="s">
        <v>265</v>
      </c>
    </row>
    <row r="255" spans="1:2" x14ac:dyDescent="0.2">
      <c r="A255" s="15">
        <v>24701</v>
      </c>
      <c r="B255" t="s">
        <v>266</v>
      </c>
    </row>
    <row r="256" spans="1:2" x14ac:dyDescent="0.2">
      <c r="A256" s="15">
        <v>26101</v>
      </c>
      <c r="B256" t="s">
        <v>267</v>
      </c>
    </row>
    <row r="257" spans="1:2" x14ac:dyDescent="0.2">
      <c r="A257" s="15">
        <v>26103</v>
      </c>
      <c r="B257" t="s">
        <v>268</v>
      </c>
    </row>
    <row r="258" spans="1:2" x14ac:dyDescent="0.2">
      <c r="A258" s="15">
        <v>26104</v>
      </c>
      <c r="B258" t="s">
        <v>269</v>
      </c>
    </row>
    <row r="259" spans="1:2" x14ac:dyDescent="0.2">
      <c r="A259" s="15">
        <v>26111</v>
      </c>
      <c r="B259" t="s">
        <v>270</v>
      </c>
    </row>
    <row r="260" spans="1:2" x14ac:dyDescent="0.2">
      <c r="A260" s="15">
        <v>26301</v>
      </c>
      <c r="B260" t="s">
        <v>271</v>
      </c>
    </row>
    <row r="261" spans="1:2" x14ac:dyDescent="0.2">
      <c r="A261" s="15">
        <v>26302</v>
      </c>
      <c r="B261" t="s">
        <v>271</v>
      </c>
    </row>
    <row r="262" spans="1:2" x14ac:dyDescent="0.2">
      <c r="A262" s="15">
        <v>26303</v>
      </c>
      <c r="B262" t="s">
        <v>272</v>
      </c>
    </row>
    <row r="263" spans="1:2" x14ac:dyDescent="0.2">
      <c r="A263" s="15">
        <v>26304</v>
      </c>
      <c r="B263" t="s">
        <v>273</v>
      </c>
    </row>
    <row r="264" spans="1:2" x14ac:dyDescent="0.2">
      <c r="A264" s="15">
        <v>26305</v>
      </c>
      <c r="B264" t="s">
        <v>274</v>
      </c>
    </row>
    <row r="265" spans="1:2" x14ac:dyDescent="0.2">
      <c r="A265" s="15">
        <v>26401</v>
      </c>
      <c r="B265" t="s">
        <v>275</v>
      </c>
    </row>
    <row r="266" spans="1:2" x14ac:dyDescent="0.2">
      <c r="A266" s="15">
        <v>26402</v>
      </c>
      <c r="B266" t="s">
        <v>276</v>
      </c>
    </row>
    <row r="267" spans="1:2" x14ac:dyDescent="0.2">
      <c r="A267" s="15">
        <v>26405</v>
      </c>
      <c r="B267" t="s">
        <v>277</v>
      </c>
    </row>
    <row r="268" spans="1:2" x14ac:dyDescent="0.2">
      <c r="A268" s="15">
        <v>26801</v>
      </c>
      <c r="B268" t="s">
        <v>278</v>
      </c>
    </row>
    <row r="269" spans="1:2" x14ac:dyDescent="0.2">
      <c r="A269" s="15">
        <v>26803</v>
      </c>
      <c r="B269" t="s">
        <v>279</v>
      </c>
    </row>
    <row r="270" spans="1:2" x14ac:dyDescent="0.2">
      <c r="A270" s="15">
        <v>26901</v>
      </c>
      <c r="B270" t="s">
        <v>280</v>
      </c>
    </row>
    <row r="271" spans="1:2" x14ac:dyDescent="0.2">
      <c r="A271" s="15">
        <v>26902</v>
      </c>
      <c r="B271" t="s">
        <v>281</v>
      </c>
    </row>
    <row r="272" spans="1:2" x14ac:dyDescent="0.2">
      <c r="A272" s="15">
        <v>27001</v>
      </c>
      <c r="B272" t="s">
        <v>282</v>
      </c>
    </row>
    <row r="273" spans="1:2" x14ac:dyDescent="0.2">
      <c r="A273" s="15">
        <v>27009</v>
      </c>
      <c r="B273" t="s">
        <v>283</v>
      </c>
    </row>
    <row r="274" spans="1:2" x14ac:dyDescent="0.2">
      <c r="A274" s="15">
        <v>27010</v>
      </c>
      <c r="B274" t="s">
        <v>284</v>
      </c>
    </row>
    <row r="275" spans="1:2" x14ac:dyDescent="0.2">
      <c r="A275" s="15">
        <v>27101</v>
      </c>
      <c r="B275" t="s">
        <v>285</v>
      </c>
    </row>
    <row r="276" spans="1:2" x14ac:dyDescent="0.2">
      <c r="A276" s="15">
        <v>27201</v>
      </c>
      <c r="B276" t="s">
        <v>286</v>
      </c>
    </row>
    <row r="277" spans="1:2" x14ac:dyDescent="0.2">
      <c r="A277" s="15">
        <v>27301</v>
      </c>
      <c r="B277" t="s">
        <v>287</v>
      </c>
    </row>
    <row r="278" spans="1:2" x14ac:dyDescent="0.2">
      <c r="A278" s="15">
        <v>40001</v>
      </c>
      <c r="B278" t="s">
        <v>288</v>
      </c>
    </row>
    <row r="279" spans="1:2" x14ac:dyDescent="0.2">
      <c r="A279" s="15">
        <v>40004</v>
      </c>
      <c r="B279" t="s">
        <v>289</v>
      </c>
    </row>
    <row r="280" spans="1:2" x14ac:dyDescent="0.2">
      <c r="A280" s="15">
        <v>40007</v>
      </c>
      <c r="B280" t="s">
        <v>290</v>
      </c>
    </row>
    <row r="281" spans="1:2" x14ac:dyDescent="0.2">
      <c r="A281" s="15">
        <v>40010</v>
      </c>
      <c r="B281" t="s">
        <v>291</v>
      </c>
    </row>
    <row r="282" spans="1:2" x14ac:dyDescent="0.2">
      <c r="A282" s="15">
        <v>40011</v>
      </c>
      <c r="B282" t="s">
        <v>292</v>
      </c>
    </row>
    <row r="283" spans="1:2" x14ac:dyDescent="0.2">
      <c r="A283" s="15">
        <v>40012</v>
      </c>
      <c r="B283" t="s">
        <v>292</v>
      </c>
    </row>
    <row r="284" spans="1:2" x14ac:dyDescent="0.2">
      <c r="A284" s="15">
        <v>40013</v>
      </c>
      <c r="B284" t="s">
        <v>293</v>
      </c>
    </row>
    <row r="285" spans="1:2" x14ac:dyDescent="0.2">
      <c r="A285" s="15">
        <v>40014</v>
      </c>
      <c r="B285" t="s">
        <v>294</v>
      </c>
    </row>
    <row r="286" spans="1:2" x14ac:dyDescent="0.2">
      <c r="A286" s="15">
        <v>40017</v>
      </c>
      <c r="B286" t="s">
        <v>295</v>
      </c>
    </row>
    <row r="287" spans="1:2" x14ac:dyDescent="0.2">
      <c r="A287" s="15">
        <v>40018</v>
      </c>
      <c r="B287" t="s">
        <v>296</v>
      </c>
    </row>
    <row r="288" spans="1:2" x14ac:dyDescent="0.2">
      <c r="A288" s="15">
        <v>40019</v>
      </c>
      <c r="B288" t="s">
        <v>297</v>
      </c>
    </row>
    <row r="289" spans="1:2" x14ac:dyDescent="0.2">
      <c r="A289" s="15">
        <v>40023</v>
      </c>
      <c r="B289" t="s">
        <v>298</v>
      </c>
    </row>
    <row r="290" spans="1:2" x14ac:dyDescent="0.2">
      <c r="A290" s="15">
        <v>40024</v>
      </c>
      <c r="B290" t="s">
        <v>299</v>
      </c>
    </row>
    <row r="291" spans="1:2" x14ac:dyDescent="0.2">
      <c r="A291" s="15">
        <v>40025</v>
      </c>
      <c r="B291" t="s">
        <v>300</v>
      </c>
    </row>
    <row r="292" spans="1:2" x14ac:dyDescent="0.2">
      <c r="A292" s="15">
        <v>40026</v>
      </c>
      <c r="B292" t="s">
        <v>301</v>
      </c>
    </row>
    <row r="293" spans="1:2" x14ac:dyDescent="0.2">
      <c r="A293" s="15">
        <v>40027</v>
      </c>
      <c r="B293" t="s">
        <v>302</v>
      </c>
    </row>
    <row r="294" spans="1:2" x14ac:dyDescent="0.2">
      <c r="A294" s="15">
        <v>40032</v>
      </c>
      <c r="B294" t="s">
        <v>303</v>
      </c>
    </row>
    <row r="295" spans="1:2" x14ac:dyDescent="0.2">
      <c r="A295" s="15">
        <v>40037</v>
      </c>
      <c r="B295" t="s">
        <v>304</v>
      </c>
    </row>
    <row r="296" spans="1:2" x14ac:dyDescent="0.2">
      <c r="A296" s="15">
        <v>40038</v>
      </c>
      <c r="B296" t="s">
        <v>305</v>
      </c>
    </row>
    <row r="297" spans="1:2" x14ac:dyDescent="0.2">
      <c r="A297" s="15">
        <v>40039</v>
      </c>
      <c r="B297" t="s">
        <v>306</v>
      </c>
    </row>
    <row r="298" spans="1:2" x14ac:dyDescent="0.2">
      <c r="A298" s="15">
        <v>40040</v>
      </c>
      <c r="B298" t="s">
        <v>1018</v>
      </c>
    </row>
    <row r="299" spans="1:2" x14ac:dyDescent="0.2">
      <c r="A299" s="15">
        <v>40044</v>
      </c>
      <c r="B299" t="s">
        <v>307</v>
      </c>
    </row>
    <row r="300" spans="1:2" x14ac:dyDescent="0.2">
      <c r="A300" s="15">
        <v>40045</v>
      </c>
      <c r="B300" t="s">
        <v>308</v>
      </c>
    </row>
    <row r="301" spans="1:2" x14ac:dyDescent="0.2">
      <c r="A301" s="15">
        <v>40052</v>
      </c>
      <c r="B301" t="s">
        <v>310</v>
      </c>
    </row>
    <row r="302" spans="1:2" x14ac:dyDescent="0.2">
      <c r="A302" s="15">
        <v>40053</v>
      </c>
      <c r="B302" t="s">
        <v>309</v>
      </c>
    </row>
    <row r="303" spans="1:2" x14ac:dyDescent="0.2">
      <c r="A303" s="15">
        <v>40054</v>
      </c>
      <c r="B303" t="s">
        <v>311</v>
      </c>
    </row>
    <row r="304" spans="1:2" x14ac:dyDescent="0.2">
      <c r="A304" s="15">
        <v>40055</v>
      </c>
      <c r="B304" t="s">
        <v>312</v>
      </c>
    </row>
    <row r="305" spans="1:2" x14ac:dyDescent="0.2">
      <c r="A305" s="15">
        <v>40056</v>
      </c>
      <c r="B305" t="s">
        <v>313</v>
      </c>
    </row>
    <row r="306" spans="1:2" x14ac:dyDescent="0.2">
      <c r="A306" s="15">
        <v>40057</v>
      </c>
      <c r="B306" t="s">
        <v>314</v>
      </c>
    </row>
    <row r="307" spans="1:2" x14ac:dyDescent="0.2">
      <c r="A307" s="15">
        <v>40201</v>
      </c>
      <c r="B307" t="s">
        <v>315</v>
      </c>
    </row>
    <row r="308" spans="1:2" x14ac:dyDescent="0.2">
      <c r="A308" s="15">
        <v>40301</v>
      </c>
      <c r="B308" t="s">
        <v>316</v>
      </c>
    </row>
    <row r="309" spans="1:2" x14ac:dyDescent="0.2">
      <c r="A309" s="15">
        <v>40316</v>
      </c>
      <c r="B309" t="s">
        <v>317</v>
      </c>
    </row>
    <row r="310" spans="1:2" x14ac:dyDescent="0.2">
      <c r="A310" s="15">
        <v>40317</v>
      </c>
      <c r="B310" t="s">
        <v>1019</v>
      </c>
    </row>
    <row r="311" spans="1:2" x14ac:dyDescent="0.2">
      <c r="A311" s="15">
        <v>40601</v>
      </c>
      <c r="B311" t="s">
        <v>318</v>
      </c>
    </row>
    <row r="312" spans="1:2" x14ac:dyDescent="0.2">
      <c r="A312" s="15">
        <v>41001</v>
      </c>
      <c r="B312" t="s">
        <v>319</v>
      </c>
    </row>
    <row r="313" spans="1:2" x14ac:dyDescent="0.2">
      <c r="A313" s="15">
        <v>41002</v>
      </c>
      <c r="B313" t="s">
        <v>320</v>
      </c>
    </row>
    <row r="314" spans="1:2" x14ac:dyDescent="0.2">
      <c r="A314" s="15">
        <v>41003</v>
      </c>
      <c r="B314" t="s">
        <v>321</v>
      </c>
    </row>
    <row r="315" spans="1:2" x14ac:dyDescent="0.2">
      <c r="A315" s="15">
        <v>41101</v>
      </c>
      <c r="B315" t="s">
        <v>322</v>
      </c>
    </row>
    <row r="316" spans="1:2" x14ac:dyDescent="0.2">
      <c r="A316" s="15">
        <v>42001</v>
      </c>
      <c r="B316" t="s">
        <v>323</v>
      </c>
    </row>
    <row r="317" spans="1:2" x14ac:dyDescent="0.2">
      <c r="A317" s="15">
        <v>42101</v>
      </c>
      <c r="B317" t="s">
        <v>324</v>
      </c>
    </row>
    <row r="318" spans="1:2" x14ac:dyDescent="0.2">
      <c r="A318" s="15">
        <v>42103</v>
      </c>
      <c r="B318" t="s">
        <v>325</v>
      </c>
    </row>
    <row r="319" spans="1:2" x14ac:dyDescent="0.2">
      <c r="A319" s="15">
        <v>42105</v>
      </c>
      <c r="B319" t="s">
        <v>326</v>
      </c>
    </row>
    <row r="320" spans="1:2" x14ac:dyDescent="0.2">
      <c r="A320" s="15">
        <v>42201</v>
      </c>
      <c r="B320" t="s">
        <v>327</v>
      </c>
    </row>
    <row r="321" spans="1:2" x14ac:dyDescent="0.2">
      <c r="A321" s="15">
        <v>42205</v>
      </c>
      <c r="B321" t="s">
        <v>328</v>
      </c>
    </row>
    <row r="322" spans="1:2" x14ac:dyDescent="0.2">
      <c r="A322" s="15">
        <v>42206</v>
      </c>
      <c r="B322" t="s">
        <v>329</v>
      </c>
    </row>
    <row r="323" spans="1:2" x14ac:dyDescent="0.2">
      <c r="A323" s="15">
        <v>42207</v>
      </c>
      <c r="B323" t="s">
        <v>330</v>
      </c>
    </row>
    <row r="324" spans="1:2" x14ac:dyDescent="0.2">
      <c r="A324" s="15">
        <v>42208</v>
      </c>
      <c r="B324" t="s">
        <v>331</v>
      </c>
    </row>
    <row r="325" spans="1:2" x14ac:dyDescent="0.2">
      <c r="A325" s="15">
        <v>42209</v>
      </c>
      <c r="B325" t="s">
        <v>332</v>
      </c>
    </row>
    <row r="326" spans="1:2" x14ac:dyDescent="0.2">
      <c r="A326" s="15">
        <v>42210</v>
      </c>
      <c r="B326" t="s">
        <v>333</v>
      </c>
    </row>
    <row r="327" spans="1:2" x14ac:dyDescent="0.2">
      <c r="A327" s="15">
        <v>42212</v>
      </c>
      <c r="B327" t="s">
        <v>334</v>
      </c>
    </row>
    <row r="328" spans="1:2" x14ac:dyDescent="0.2">
      <c r="A328" s="15">
        <v>42214</v>
      </c>
      <c r="B328" t="s">
        <v>335</v>
      </c>
    </row>
    <row r="329" spans="1:2" x14ac:dyDescent="0.2">
      <c r="A329" s="15">
        <v>42215</v>
      </c>
      <c r="B329" t="s">
        <v>336</v>
      </c>
    </row>
    <row r="330" spans="1:2" x14ac:dyDescent="0.2">
      <c r="A330" s="15">
        <v>42216</v>
      </c>
      <c r="B330" t="s">
        <v>337</v>
      </c>
    </row>
    <row r="331" spans="1:2" x14ac:dyDescent="0.2">
      <c r="A331" s="15">
        <v>42217</v>
      </c>
      <c r="B331" t="s">
        <v>338</v>
      </c>
    </row>
    <row r="332" spans="1:2" x14ac:dyDescent="0.2">
      <c r="A332" s="15">
        <v>42224</v>
      </c>
      <c r="B332" t="s">
        <v>339</v>
      </c>
    </row>
    <row r="333" spans="1:2" x14ac:dyDescent="0.2">
      <c r="A333" s="15">
        <v>42227</v>
      </c>
      <c r="B333" t="s">
        <v>340</v>
      </c>
    </row>
    <row r="334" spans="1:2" x14ac:dyDescent="0.2">
      <c r="A334" s="15">
        <v>42401</v>
      </c>
      <c r="B334" t="s">
        <v>341</v>
      </c>
    </row>
    <row r="335" spans="1:2" x14ac:dyDescent="0.2">
      <c r="A335" s="15">
        <v>42601</v>
      </c>
      <c r="B335" t="s">
        <v>342</v>
      </c>
    </row>
    <row r="336" spans="1:2" x14ac:dyDescent="0.2">
      <c r="A336" s="15">
        <v>43001</v>
      </c>
      <c r="B336" t="s">
        <v>343</v>
      </c>
    </row>
    <row r="337" spans="1:2" x14ac:dyDescent="0.2">
      <c r="A337" s="15">
        <v>43101</v>
      </c>
      <c r="B337" t="s">
        <v>344</v>
      </c>
    </row>
    <row r="338" spans="1:2" x14ac:dyDescent="0.2">
      <c r="A338" s="15">
        <v>43128</v>
      </c>
      <c r="B338" t="s">
        <v>345</v>
      </c>
    </row>
    <row r="339" spans="1:2" x14ac:dyDescent="0.2">
      <c r="A339" s="15">
        <v>43130</v>
      </c>
      <c r="B339" t="s">
        <v>1020</v>
      </c>
    </row>
    <row r="340" spans="1:2" x14ac:dyDescent="0.2">
      <c r="A340" s="15">
        <v>43131</v>
      </c>
      <c r="B340" t="s">
        <v>346</v>
      </c>
    </row>
    <row r="341" spans="1:2" x14ac:dyDescent="0.2">
      <c r="A341" s="15">
        <v>43136</v>
      </c>
      <c r="B341" t="s">
        <v>347</v>
      </c>
    </row>
    <row r="342" spans="1:2" x14ac:dyDescent="0.2">
      <c r="A342" s="15">
        <v>43148</v>
      </c>
      <c r="B342" t="s">
        <v>348</v>
      </c>
    </row>
    <row r="343" spans="1:2" x14ac:dyDescent="0.2">
      <c r="A343" s="15">
        <v>43149</v>
      </c>
      <c r="B343" t="s">
        <v>349</v>
      </c>
    </row>
    <row r="344" spans="1:2" x14ac:dyDescent="0.2">
      <c r="A344" s="15">
        <v>43150</v>
      </c>
      <c r="B344" t="s">
        <v>350</v>
      </c>
    </row>
    <row r="345" spans="1:2" x14ac:dyDescent="0.2">
      <c r="A345" s="15">
        <v>43151</v>
      </c>
      <c r="B345" t="s">
        <v>351</v>
      </c>
    </row>
    <row r="346" spans="1:2" x14ac:dyDescent="0.2">
      <c r="A346" s="15">
        <v>43152</v>
      </c>
      <c r="B346" t="s">
        <v>352</v>
      </c>
    </row>
    <row r="347" spans="1:2" x14ac:dyDescent="0.2">
      <c r="A347" s="15">
        <v>43158</v>
      </c>
      <c r="B347" t="s">
        <v>903</v>
      </c>
    </row>
    <row r="348" spans="1:2" x14ac:dyDescent="0.2">
      <c r="A348" s="15">
        <v>43159</v>
      </c>
      <c r="B348" t="s">
        <v>955</v>
      </c>
    </row>
    <row r="349" spans="1:2" x14ac:dyDescent="0.2">
      <c r="A349" s="15">
        <v>43160</v>
      </c>
      <c r="B349" t="s">
        <v>1021</v>
      </c>
    </row>
    <row r="350" spans="1:2" x14ac:dyDescent="0.2">
      <c r="A350" s="15">
        <v>43201</v>
      </c>
      <c r="B350" t="s">
        <v>353</v>
      </c>
    </row>
    <row r="351" spans="1:2" x14ac:dyDescent="0.2">
      <c r="A351" s="15">
        <v>43205</v>
      </c>
      <c r="B351" t="s">
        <v>354</v>
      </c>
    </row>
    <row r="352" spans="1:2" x14ac:dyDescent="0.2">
      <c r="A352" s="15">
        <v>43301</v>
      </c>
      <c r="B352" t="s">
        <v>355</v>
      </c>
    </row>
    <row r="353" spans="1:2" x14ac:dyDescent="0.2">
      <c r="A353" s="15">
        <v>43305</v>
      </c>
      <c r="B353" t="s">
        <v>356</v>
      </c>
    </row>
    <row r="354" spans="1:2" x14ac:dyDescent="0.2">
      <c r="A354" s="15">
        <v>43401</v>
      </c>
      <c r="B354" t="s">
        <v>357</v>
      </c>
    </row>
    <row r="355" spans="1:2" x14ac:dyDescent="0.2">
      <c r="A355" s="15">
        <v>43409</v>
      </c>
      <c r="B355" t="s">
        <v>358</v>
      </c>
    </row>
    <row r="356" spans="1:2" x14ac:dyDescent="0.2">
      <c r="A356" s="15">
        <v>43410</v>
      </c>
      <c r="B356" t="s">
        <v>359</v>
      </c>
    </row>
    <row r="357" spans="1:2" x14ac:dyDescent="0.2">
      <c r="A357" s="15">
        <v>43501</v>
      </c>
      <c r="B357" t="s">
        <v>360</v>
      </c>
    </row>
    <row r="358" spans="1:2" x14ac:dyDescent="0.2">
      <c r="A358" s="15">
        <v>43504</v>
      </c>
      <c r="B358" t="s">
        <v>1022</v>
      </c>
    </row>
    <row r="359" spans="1:2" x14ac:dyDescent="0.2">
      <c r="A359" s="15">
        <v>43505</v>
      </c>
      <c r="B359" t="s">
        <v>361</v>
      </c>
    </row>
    <row r="360" spans="1:2" x14ac:dyDescent="0.2">
      <c r="A360" s="15">
        <v>44101</v>
      </c>
      <c r="B360" t="s">
        <v>362</v>
      </c>
    </row>
    <row r="361" spans="1:2" x14ac:dyDescent="0.2">
      <c r="A361" s="15">
        <v>44102</v>
      </c>
      <c r="B361" t="s">
        <v>363</v>
      </c>
    </row>
    <row r="362" spans="1:2" x14ac:dyDescent="0.2">
      <c r="A362" s="15">
        <v>44105</v>
      </c>
      <c r="B362" t="s">
        <v>363</v>
      </c>
    </row>
    <row r="363" spans="1:2" x14ac:dyDescent="0.2">
      <c r="A363" s="15">
        <v>44201</v>
      </c>
      <c r="B363" t="s">
        <v>364</v>
      </c>
    </row>
    <row r="364" spans="1:2" x14ac:dyDescent="0.2">
      <c r="A364" s="15">
        <v>44202</v>
      </c>
      <c r="B364" t="s">
        <v>365</v>
      </c>
    </row>
    <row r="365" spans="1:2" x14ac:dyDescent="0.2">
      <c r="A365" s="15">
        <v>44204</v>
      </c>
      <c r="B365" t="s">
        <v>1023</v>
      </c>
    </row>
    <row r="366" spans="1:2" x14ac:dyDescent="0.2">
      <c r="A366" s="15">
        <v>44208</v>
      </c>
      <c r="B366" t="s">
        <v>366</v>
      </c>
    </row>
    <row r="367" spans="1:2" x14ac:dyDescent="0.2">
      <c r="A367" s="15">
        <v>44209</v>
      </c>
      <c r="B367" t="s">
        <v>367</v>
      </c>
    </row>
    <row r="368" spans="1:2" x14ac:dyDescent="0.2">
      <c r="A368" s="15">
        <v>44210</v>
      </c>
      <c r="B368" t="s">
        <v>367</v>
      </c>
    </row>
    <row r="369" spans="1:2" x14ac:dyDescent="0.2">
      <c r="A369" s="15">
        <v>44211</v>
      </c>
      <c r="B369" t="s">
        <v>368</v>
      </c>
    </row>
    <row r="370" spans="1:2" x14ac:dyDescent="0.2">
      <c r="A370" s="15">
        <v>44212</v>
      </c>
      <c r="B370" t="s">
        <v>369</v>
      </c>
    </row>
    <row r="371" spans="1:2" x14ac:dyDescent="0.2">
      <c r="A371" s="15">
        <v>44213</v>
      </c>
      <c r="B371" t="s">
        <v>369</v>
      </c>
    </row>
    <row r="372" spans="1:2" x14ac:dyDescent="0.2">
      <c r="A372" s="15">
        <v>44214</v>
      </c>
      <c r="B372" t="s">
        <v>370</v>
      </c>
    </row>
    <row r="373" spans="1:2" x14ac:dyDescent="0.2">
      <c r="A373" s="15">
        <v>44215</v>
      </c>
      <c r="B373" t="s">
        <v>371</v>
      </c>
    </row>
    <row r="374" spans="1:2" x14ac:dyDescent="0.2">
      <c r="A374" s="15">
        <v>44216</v>
      </c>
      <c r="B374" t="s">
        <v>371</v>
      </c>
    </row>
    <row r="375" spans="1:2" x14ac:dyDescent="0.2">
      <c r="A375" s="15">
        <v>44217</v>
      </c>
      <c r="B375" t="s">
        <v>372</v>
      </c>
    </row>
    <row r="376" spans="1:2" x14ac:dyDescent="0.2">
      <c r="A376" s="15">
        <v>44218</v>
      </c>
      <c r="B376" t="s">
        <v>373</v>
      </c>
    </row>
    <row r="377" spans="1:2" x14ac:dyDescent="0.2">
      <c r="A377" s="15">
        <v>44219</v>
      </c>
      <c r="B377" t="s">
        <v>374</v>
      </c>
    </row>
    <row r="378" spans="1:2" x14ac:dyDescent="0.2">
      <c r="A378" s="15">
        <v>44220</v>
      </c>
      <c r="B378" t="s">
        <v>375</v>
      </c>
    </row>
    <row r="379" spans="1:2" x14ac:dyDescent="0.2">
      <c r="A379" s="15">
        <v>44221</v>
      </c>
      <c r="B379" t="s">
        <v>375</v>
      </c>
    </row>
    <row r="380" spans="1:2" x14ac:dyDescent="0.2">
      <c r="A380" s="15">
        <v>44222</v>
      </c>
      <c r="B380" t="s">
        <v>376</v>
      </c>
    </row>
    <row r="381" spans="1:2" x14ac:dyDescent="0.2">
      <c r="A381" s="15">
        <v>44223</v>
      </c>
      <c r="B381" t="s">
        <v>377</v>
      </c>
    </row>
    <row r="382" spans="1:2" x14ac:dyDescent="0.2">
      <c r="A382" s="15">
        <v>44224</v>
      </c>
      <c r="B382" t="s">
        <v>378</v>
      </c>
    </row>
    <row r="383" spans="1:2" x14ac:dyDescent="0.2">
      <c r="A383" s="15">
        <v>44225</v>
      </c>
      <c r="B383" t="s">
        <v>378</v>
      </c>
    </row>
    <row r="384" spans="1:2" x14ac:dyDescent="0.2">
      <c r="A384" s="15">
        <v>44226</v>
      </c>
      <c r="B384" t="s">
        <v>379</v>
      </c>
    </row>
    <row r="385" spans="1:2" x14ac:dyDescent="0.2">
      <c r="A385" s="15">
        <v>44227</v>
      </c>
      <c r="B385" t="s">
        <v>380</v>
      </c>
    </row>
    <row r="386" spans="1:2" x14ac:dyDescent="0.2">
      <c r="A386" s="15">
        <v>44232</v>
      </c>
      <c r="B386" t="s">
        <v>381</v>
      </c>
    </row>
    <row r="387" spans="1:2" x14ac:dyDescent="0.2">
      <c r="A387" s="15">
        <v>44233</v>
      </c>
      <c r="B387" t="s">
        <v>382</v>
      </c>
    </row>
    <row r="388" spans="1:2" x14ac:dyDescent="0.2">
      <c r="A388" s="15">
        <v>44234</v>
      </c>
      <c r="B388" t="s">
        <v>372</v>
      </c>
    </row>
    <row r="389" spans="1:2" x14ac:dyDescent="0.2">
      <c r="A389" s="15">
        <v>44235</v>
      </c>
      <c r="B389" t="s">
        <v>381</v>
      </c>
    </row>
    <row r="390" spans="1:2" x14ac:dyDescent="0.2">
      <c r="A390" s="15">
        <v>44236</v>
      </c>
      <c r="B390" t="s">
        <v>382</v>
      </c>
    </row>
    <row r="391" spans="1:2" x14ac:dyDescent="0.2">
      <c r="A391" s="15">
        <v>44401</v>
      </c>
      <c r="B391" t="s">
        <v>383</v>
      </c>
    </row>
    <row r="392" spans="1:2" x14ac:dyDescent="0.2">
      <c r="A392" s="15">
        <v>44501</v>
      </c>
      <c r="B392" t="s">
        <v>1024</v>
      </c>
    </row>
    <row r="393" spans="1:2" x14ac:dyDescent="0.2">
      <c r="A393" s="15">
        <v>44502</v>
      </c>
      <c r="B393" t="s">
        <v>1025</v>
      </c>
    </row>
    <row r="394" spans="1:2" x14ac:dyDescent="0.2">
      <c r="A394" s="15">
        <v>44508</v>
      </c>
      <c r="B394" t="s">
        <v>384</v>
      </c>
    </row>
    <row r="395" spans="1:2" x14ac:dyDescent="0.2">
      <c r="A395" s="15">
        <v>44518</v>
      </c>
      <c r="B395" t="s">
        <v>385</v>
      </c>
    </row>
    <row r="396" spans="1:2" x14ac:dyDescent="0.2">
      <c r="A396" s="15">
        <v>44527</v>
      </c>
      <c r="B396" t="s">
        <v>956</v>
      </c>
    </row>
    <row r="397" spans="1:2" x14ac:dyDescent="0.2">
      <c r="A397" s="15">
        <v>44601</v>
      </c>
      <c r="B397" t="s">
        <v>386</v>
      </c>
    </row>
    <row r="398" spans="1:2" x14ac:dyDescent="0.2">
      <c r="A398" s="15">
        <v>44610</v>
      </c>
      <c r="B398" t="s">
        <v>387</v>
      </c>
    </row>
    <row r="399" spans="1:2" x14ac:dyDescent="0.2">
      <c r="A399" s="15">
        <v>44611</v>
      </c>
      <c r="B399" t="s">
        <v>388</v>
      </c>
    </row>
    <row r="400" spans="1:2" x14ac:dyDescent="0.2">
      <c r="A400" s="15">
        <v>44612</v>
      </c>
      <c r="B400" t="s">
        <v>389</v>
      </c>
    </row>
    <row r="401" spans="1:2" x14ac:dyDescent="0.2">
      <c r="A401" s="15">
        <v>44617</v>
      </c>
      <c r="B401" t="s">
        <v>390</v>
      </c>
    </row>
    <row r="402" spans="1:2" x14ac:dyDescent="0.2">
      <c r="A402" s="15">
        <v>44618</v>
      </c>
      <c r="B402" t="s">
        <v>391</v>
      </c>
    </row>
    <row r="403" spans="1:2" x14ac:dyDescent="0.2">
      <c r="A403" s="15">
        <v>44620</v>
      </c>
      <c r="B403" t="s">
        <v>392</v>
      </c>
    </row>
    <row r="404" spans="1:2" x14ac:dyDescent="0.2">
      <c r="A404" s="15">
        <v>44623</v>
      </c>
      <c r="B404" t="s">
        <v>393</v>
      </c>
    </row>
    <row r="405" spans="1:2" x14ac:dyDescent="0.2">
      <c r="A405" s="15">
        <v>44625</v>
      </c>
      <c r="B405" t="s">
        <v>394</v>
      </c>
    </row>
    <row r="406" spans="1:2" x14ac:dyDescent="0.2">
      <c r="A406" s="15">
        <v>44627</v>
      </c>
      <c r="B406" t="s">
        <v>395</v>
      </c>
    </row>
    <row r="407" spans="1:2" x14ac:dyDescent="0.2">
      <c r="A407" s="15">
        <v>44630</v>
      </c>
      <c r="B407" t="s">
        <v>396</v>
      </c>
    </row>
    <row r="408" spans="1:2" x14ac:dyDescent="0.2">
      <c r="A408" s="15">
        <v>44637</v>
      </c>
      <c r="B408" t="s">
        <v>397</v>
      </c>
    </row>
    <row r="409" spans="1:2" x14ac:dyDescent="0.2">
      <c r="A409" s="15">
        <v>44646</v>
      </c>
      <c r="B409" t="s">
        <v>1026</v>
      </c>
    </row>
    <row r="410" spans="1:2" x14ac:dyDescent="0.2">
      <c r="A410" s="15">
        <v>44647</v>
      </c>
      <c r="B410" t="s">
        <v>1027</v>
      </c>
    </row>
    <row r="411" spans="1:2" x14ac:dyDescent="0.2">
      <c r="A411" s="15">
        <v>44801</v>
      </c>
      <c r="B411" t="s">
        <v>1028</v>
      </c>
    </row>
    <row r="412" spans="1:2" x14ac:dyDescent="0.2">
      <c r="A412" s="15">
        <v>44805</v>
      </c>
      <c r="B412" t="s">
        <v>398</v>
      </c>
    </row>
    <row r="413" spans="1:2" x14ac:dyDescent="0.2">
      <c r="A413" s="15">
        <v>44806</v>
      </c>
      <c r="B413" t="s">
        <v>399</v>
      </c>
    </row>
    <row r="414" spans="1:2" x14ac:dyDescent="0.2">
      <c r="A414" s="15">
        <v>44815</v>
      </c>
      <c r="B414" t="s">
        <v>400</v>
      </c>
    </row>
    <row r="415" spans="1:2" x14ac:dyDescent="0.2">
      <c r="A415" s="15">
        <v>44816</v>
      </c>
      <c r="B415" t="s">
        <v>401</v>
      </c>
    </row>
    <row r="416" spans="1:2" x14ac:dyDescent="0.2">
      <c r="A416" s="15">
        <v>44821</v>
      </c>
      <c r="B416" t="s">
        <v>385</v>
      </c>
    </row>
    <row r="417" spans="1:2" x14ac:dyDescent="0.2">
      <c r="A417" s="15">
        <v>44901</v>
      </c>
      <c r="B417" t="s">
        <v>402</v>
      </c>
    </row>
    <row r="418" spans="1:2" x14ac:dyDescent="0.2">
      <c r="A418" s="15">
        <v>44902</v>
      </c>
      <c r="B418" t="s">
        <v>403</v>
      </c>
    </row>
    <row r="419" spans="1:2" x14ac:dyDescent="0.2">
      <c r="A419" s="15">
        <v>44906</v>
      </c>
      <c r="B419" t="s">
        <v>404</v>
      </c>
    </row>
    <row r="420" spans="1:2" x14ac:dyDescent="0.2">
      <c r="A420" s="15">
        <v>44907</v>
      </c>
      <c r="B420" t="s">
        <v>405</v>
      </c>
    </row>
    <row r="421" spans="1:2" x14ac:dyDescent="0.2">
      <c r="A421" s="15">
        <v>44909</v>
      </c>
      <c r="B421" t="s">
        <v>406</v>
      </c>
    </row>
    <row r="422" spans="1:2" x14ac:dyDescent="0.2">
      <c r="A422" s="15">
        <v>44911</v>
      </c>
      <c r="B422" t="s">
        <v>407</v>
      </c>
    </row>
    <row r="423" spans="1:2" x14ac:dyDescent="0.2">
      <c r="A423" s="15">
        <v>44912</v>
      </c>
      <c r="B423" t="s">
        <v>408</v>
      </c>
    </row>
    <row r="424" spans="1:2" x14ac:dyDescent="0.2">
      <c r="A424" s="15">
        <v>44915</v>
      </c>
      <c r="B424" t="s">
        <v>409</v>
      </c>
    </row>
    <row r="425" spans="1:2" x14ac:dyDescent="0.2">
      <c r="A425" s="15">
        <v>45001</v>
      </c>
      <c r="B425" t="s">
        <v>904</v>
      </c>
    </row>
    <row r="426" spans="1:2" x14ac:dyDescent="0.2">
      <c r="A426" s="15">
        <v>45005</v>
      </c>
      <c r="B426" t="s">
        <v>410</v>
      </c>
    </row>
    <row r="427" spans="1:2" x14ac:dyDescent="0.2">
      <c r="A427" s="15">
        <v>45012</v>
      </c>
      <c r="B427" t="s">
        <v>411</v>
      </c>
    </row>
    <row r="428" spans="1:2" x14ac:dyDescent="0.2">
      <c r="A428" s="15">
        <v>45013</v>
      </c>
      <c r="B428" t="s">
        <v>412</v>
      </c>
    </row>
    <row r="429" spans="1:2" x14ac:dyDescent="0.2">
      <c r="A429" s="15">
        <v>45014</v>
      </c>
      <c r="B429" t="s">
        <v>413</v>
      </c>
    </row>
    <row r="430" spans="1:2" x14ac:dyDescent="0.2">
      <c r="A430" s="15">
        <v>45016</v>
      </c>
      <c r="B430" t="s">
        <v>1029</v>
      </c>
    </row>
    <row r="431" spans="1:2" x14ac:dyDescent="0.2">
      <c r="A431" s="15">
        <v>45018</v>
      </c>
      <c r="B431" t="s">
        <v>414</v>
      </c>
    </row>
    <row r="432" spans="1:2" x14ac:dyDescent="0.2">
      <c r="A432" s="15">
        <v>45022</v>
      </c>
      <c r="B432" t="s">
        <v>415</v>
      </c>
    </row>
    <row r="433" spans="1:2" x14ac:dyDescent="0.2">
      <c r="A433" s="15">
        <v>45023</v>
      </c>
      <c r="B433" t="s">
        <v>416</v>
      </c>
    </row>
    <row r="434" spans="1:2" x14ac:dyDescent="0.2">
      <c r="A434" s="15">
        <v>45024</v>
      </c>
      <c r="B434" t="s">
        <v>417</v>
      </c>
    </row>
    <row r="435" spans="1:2" x14ac:dyDescent="0.2">
      <c r="A435" s="15">
        <v>45025</v>
      </c>
      <c r="B435" t="s">
        <v>418</v>
      </c>
    </row>
    <row r="436" spans="1:2" x14ac:dyDescent="0.2">
      <c r="A436" s="15">
        <v>45026</v>
      </c>
      <c r="B436" t="s">
        <v>419</v>
      </c>
    </row>
    <row r="437" spans="1:2" x14ac:dyDescent="0.2">
      <c r="A437" s="15">
        <v>45027</v>
      </c>
      <c r="B437" t="s">
        <v>420</v>
      </c>
    </row>
    <row r="438" spans="1:2" x14ac:dyDescent="0.2">
      <c r="A438" s="15">
        <v>45028</v>
      </c>
      <c r="B438" t="s">
        <v>421</v>
      </c>
    </row>
    <row r="439" spans="1:2" x14ac:dyDescent="0.2">
      <c r="A439" s="15">
        <v>45031</v>
      </c>
      <c r="B439" t="s">
        <v>422</v>
      </c>
    </row>
    <row r="440" spans="1:2" x14ac:dyDescent="0.2">
      <c r="A440" s="15">
        <v>45032</v>
      </c>
      <c r="B440" t="s">
        <v>423</v>
      </c>
    </row>
    <row r="441" spans="1:2" x14ac:dyDescent="0.2">
      <c r="A441" s="15">
        <v>45033</v>
      </c>
      <c r="B441" t="s">
        <v>424</v>
      </c>
    </row>
    <row r="442" spans="1:2" x14ac:dyDescent="0.2">
      <c r="A442" s="15">
        <v>45034</v>
      </c>
      <c r="B442" t="s">
        <v>1030</v>
      </c>
    </row>
    <row r="443" spans="1:2" x14ac:dyDescent="0.2">
      <c r="A443" s="15">
        <v>45035</v>
      </c>
      <c r="B443" t="s">
        <v>1031</v>
      </c>
    </row>
    <row r="444" spans="1:2" x14ac:dyDescent="0.2">
      <c r="A444" s="15">
        <v>45036</v>
      </c>
      <c r="B444" t="s">
        <v>1032</v>
      </c>
    </row>
    <row r="445" spans="1:2" x14ac:dyDescent="0.2">
      <c r="A445" s="15">
        <v>45201</v>
      </c>
      <c r="B445" t="s">
        <v>425</v>
      </c>
    </row>
    <row r="446" spans="1:2" x14ac:dyDescent="0.2">
      <c r="A446" s="15">
        <v>45206</v>
      </c>
      <c r="B446" t="s">
        <v>426</v>
      </c>
    </row>
    <row r="447" spans="1:2" x14ac:dyDescent="0.2">
      <c r="A447" s="15">
        <v>45207</v>
      </c>
      <c r="B447" t="s">
        <v>427</v>
      </c>
    </row>
    <row r="448" spans="1:2" x14ac:dyDescent="0.2">
      <c r="A448" s="15">
        <v>45301</v>
      </c>
      <c r="B448" t="s">
        <v>428</v>
      </c>
    </row>
    <row r="449" spans="1:2" x14ac:dyDescent="0.2">
      <c r="A449" s="15">
        <v>45302</v>
      </c>
      <c r="B449" t="s">
        <v>429</v>
      </c>
    </row>
    <row r="450" spans="1:2" x14ac:dyDescent="0.2">
      <c r="A450" s="15">
        <v>45310</v>
      </c>
      <c r="B450" t="s">
        <v>430</v>
      </c>
    </row>
    <row r="451" spans="1:2" x14ac:dyDescent="0.2">
      <c r="A451" s="15">
        <v>45401</v>
      </c>
      <c r="B451" t="s">
        <v>905</v>
      </c>
    </row>
    <row r="452" spans="1:2" x14ac:dyDescent="0.2">
      <c r="A452" s="15">
        <v>45403</v>
      </c>
      <c r="B452" t="s">
        <v>1033</v>
      </c>
    </row>
    <row r="453" spans="1:2" x14ac:dyDescent="0.2">
      <c r="A453" s="15">
        <v>45406</v>
      </c>
      <c r="B453" t="s">
        <v>431</v>
      </c>
    </row>
    <row r="454" spans="1:2" x14ac:dyDescent="0.2">
      <c r="A454" s="15">
        <v>45408</v>
      </c>
      <c r="B454" t="s">
        <v>432</v>
      </c>
    </row>
    <row r="455" spans="1:2" x14ac:dyDescent="0.2">
      <c r="A455" s="15">
        <v>45409</v>
      </c>
      <c r="B455" t="s">
        <v>433</v>
      </c>
    </row>
    <row r="456" spans="1:2" x14ac:dyDescent="0.2">
      <c r="A456" s="15">
        <v>45425</v>
      </c>
      <c r="B456" t="s">
        <v>434</v>
      </c>
    </row>
    <row r="457" spans="1:2" x14ac:dyDescent="0.2">
      <c r="A457" s="15">
        <v>45426</v>
      </c>
      <c r="B457" t="s">
        <v>435</v>
      </c>
    </row>
    <row r="458" spans="1:2" x14ac:dyDescent="0.2">
      <c r="A458" s="15">
        <v>45427</v>
      </c>
      <c r="B458" t="s">
        <v>436</v>
      </c>
    </row>
    <row r="459" spans="1:2" x14ac:dyDescent="0.2">
      <c r="A459" s="15">
        <v>45428</v>
      </c>
      <c r="B459" t="s">
        <v>437</v>
      </c>
    </row>
    <row r="460" spans="1:2" x14ac:dyDescent="0.2">
      <c r="A460" s="15">
        <v>45429</v>
      </c>
      <c r="B460" t="s">
        <v>438</v>
      </c>
    </row>
    <row r="461" spans="1:2" x14ac:dyDescent="0.2">
      <c r="A461" s="15">
        <v>45430</v>
      </c>
      <c r="B461" t="s">
        <v>439</v>
      </c>
    </row>
    <row r="462" spans="1:2" x14ac:dyDescent="0.2">
      <c r="A462" s="15">
        <v>45431</v>
      </c>
      <c r="B462" t="s">
        <v>440</v>
      </c>
    </row>
    <row r="463" spans="1:2" x14ac:dyDescent="0.2">
      <c r="A463" s="15">
        <v>45433</v>
      </c>
      <c r="B463" t="s">
        <v>441</v>
      </c>
    </row>
    <row r="464" spans="1:2" x14ac:dyDescent="0.2">
      <c r="A464" s="15">
        <v>45434</v>
      </c>
      <c r="B464" t="s">
        <v>442</v>
      </c>
    </row>
    <row r="465" spans="1:2" x14ac:dyDescent="0.2">
      <c r="A465" s="15">
        <v>45435</v>
      </c>
      <c r="B465" t="s">
        <v>443</v>
      </c>
    </row>
    <row r="466" spans="1:2" x14ac:dyDescent="0.2">
      <c r="A466" s="15">
        <v>45440</v>
      </c>
      <c r="B466" t="s">
        <v>444</v>
      </c>
    </row>
    <row r="467" spans="1:2" x14ac:dyDescent="0.2">
      <c r="A467" s="15">
        <v>45444</v>
      </c>
      <c r="B467" t="s">
        <v>957</v>
      </c>
    </row>
    <row r="468" spans="1:2" x14ac:dyDescent="0.2">
      <c r="A468" s="15">
        <v>45445</v>
      </c>
      <c r="B468" t="s">
        <v>1034</v>
      </c>
    </row>
    <row r="469" spans="1:2" x14ac:dyDescent="0.2">
      <c r="A469" s="15">
        <v>45501</v>
      </c>
      <c r="B469" t="s">
        <v>445</v>
      </c>
    </row>
    <row r="470" spans="1:2" x14ac:dyDescent="0.2">
      <c r="A470" s="15">
        <v>45511</v>
      </c>
      <c r="B470" t="s">
        <v>446</v>
      </c>
    </row>
    <row r="471" spans="1:2" x14ac:dyDescent="0.2">
      <c r="A471" s="15">
        <v>45512</v>
      </c>
      <c r="B471" t="s">
        <v>447</v>
      </c>
    </row>
    <row r="472" spans="1:2" x14ac:dyDescent="0.2">
      <c r="A472" s="15">
        <v>45531</v>
      </c>
      <c r="B472" t="s">
        <v>448</v>
      </c>
    </row>
    <row r="473" spans="1:2" x14ac:dyDescent="0.2">
      <c r="A473" s="15">
        <v>45532</v>
      </c>
      <c r="B473" t="s">
        <v>449</v>
      </c>
    </row>
    <row r="474" spans="1:2" x14ac:dyDescent="0.2">
      <c r="A474" s="15">
        <v>45533</v>
      </c>
      <c r="B474" t="s">
        <v>906</v>
      </c>
    </row>
    <row r="475" spans="1:2" x14ac:dyDescent="0.2">
      <c r="A475" s="15">
        <v>45534</v>
      </c>
      <c r="B475" t="s">
        <v>907</v>
      </c>
    </row>
    <row r="476" spans="1:2" x14ac:dyDescent="0.2">
      <c r="A476" s="15">
        <v>45535</v>
      </c>
      <c r="B476" t="s">
        <v>1035</v>
      </c>
    </row>
    <row r="477" spans="1:2" x14ac:dyDescent="0.2">
      <c r="A477" s="15">
        <v>45536</v>
      </c>
      <c r="B477" t="s">
        <v>1036</v>
      </c>
    </row>
    <row r="478" spans="1:2" x14ac:dyDescent="0.2">
      <c r="A478" s="15">
        <v>46001</v>
      </c>
      <c r="B478" t="s">
        <v>450</v>
      </c>
    </row>
    <row r="479" spans="1:2" x14ac:dyDescent="0.2">
      <c r="A479" s="15">
        <v>46003</v>
      </c>
      <c r="B479" t="s">
        <v>451</v>
      </c>
    </row>
    <row r="480" spans="1:2" x14ac:dyDescent="0.2">
      <c r="A480" s="15">
        <v>46201</v>
      </c>
      <c r="B480" t="s">
        <v>452</v>
      </c>
    </row>
    <row r="481" spans="1:2" x14ac:dyDescent="0.2">
      <c r="A481" s="15">
        <v>46204</v>
      </c>
      <c r="B481" t="s">
        <v>453</v>
      </c>
    </row>
    <row r="482" spans="1:2" x14ac:dyDescent="0.2">
      <c r="A482" s="15">
        <v>46207</v>
      </c>
      <c r="B482" t="s">
        <v>454</v>
      </c>
    </row>
    <row r="483" spans="1:2" x14ac:dyDescent="0.2">
      <c r="A483" s="15">
        <v>46210</v>
      </c>
      <c r="B483" t="s">
        <v>455</v>
      </c>
    </row>
    <row r="484" spans="1:2" x14ac:dyDescent="0.2">
      <c r="A484" s="15">
        <v>46211</v>
      </c>
      <c r="B484" t="s">
        <v>455</v>
      </c>
    </row>
    <row r="485" spans="1:2" x14ac:dyDescent="0.2">
      <c r="A485" s="15">
        <v>46212</v>
      </c>
      <c r="B485" t="s">
        <v>456</v>
      </c>
    </row>
    <row r="486" spans="1:2" x14ac:dyDescent="0.2">
      <c r="A486" s="15">
        <v>46213</v>
      </c>
      <c r="B486" t="s">
        <v>457</v>
      </c>
    </row>
    <row r="487" spans="1:2" x14ac:dyDescent="0.2">
      <c r="A487" s="15">
        <v>46214</v>
      </c>
      <c r="B487" t="s">
        <v>457</v>
      </c>
    </row>
    <row r="488" spans="1:2" x14ac:dyDescent="0.2">
      <c r="A488" s="15">
        <v>46215</v>
      </c>
      <c r="B488" t="s">
        <v>458</v>
      </c>
    </row>
    <row r="489" spans="1:2" x14ac:dyDescent="0.2">
      <c r="A489" s="15">
        <v>46216</v>
      </c>
      <c r="B489" t="s">
        <v>458</v>
      </c>
    </row>
    <row r="490" spans="1:2" x14ac:dyDescent="0.2">
      <c r="A490" s="15">
        <v>46217</v>
      </c>
      <c r="B490" t="s">
        <v>459</v>
      </c>
    </row>
    <row r="491" spans="1:2" x14ac:dyDescent="0.2">
      <c r="A491" s="15">
        <v>46218</v>
      </c>
      <c r="B491" t="s">
        <v>460</v>
      </c>
    </row>
    <row r="492" spans="1:2" x14ac:dyDescent="0.2">
      <c r="A492" s="15">
        <v>46219</v>
      </c>
      <c r="B492" t="s">
        <v>461</v>
      </c>
    </row>
    <row r="493" spans="1:2" x14ac:dyDescent="0.2">
      <c r="A493" s="15">
        <v>46220</v>
      </c>
      <c r="B493" t="s">
        <v>461</v>
      </c>
    </row>
    <row r="494" spans="1:2" x14ac:dyDescent="0.2">
      <c r="A494" s="15">
        <v>46221</v>
      </c>
      <c r="B494" t="s">
        <v>456</v>
      </c>
    </row>
    <row r="495" spans="1:2" x14ac:dyDescent="0.2">
      <c r="A495" s="15">
        <v>46222</v>
      </c>
      <c r="B495" t="s">
        <v>462</v>
      </c>
    </row>
    <row r="496" spans="1:2" x14ac:dyDescent="0.2">
      <c r="A496" s="15">
        <v>46223</v>
      </c>
      <c r="B496" t="s">
        <v>463</v>
      </c>
    </row>
    <row r="497" spans="1:2" x14ac:dyDescent="0.2">
      <c r="A497" s="15">
        <v>46224</v>
      </c>
      <c r="B497" t="s">
        <v>464</v>
      </c>
    </row>
    <row r="498" spans="1:2" x14ac:dyDescent="0.2">
      <c r="A498" s="15">
        <v>46225</v>
      </c>
      <c r="B498" t="s">
        <v>465</v>
      </c>
    </row>
    <row r="499" spans="1:2" x14ac:dyDescent="0.2">
      <c r="A499" s="15">
        <v>46226</v>
      </c>
      <c r="B499" t="s">
        <v>466</v>
      </c>
    </row>
    <row r="500" spans="1:2" x14ac:dyDescent="0.2">
      <c r="A500" s="15">
        <v>46227</v>
      </c>
      <c r="B500" t="s">
        <v>467</v>
      </c>
    </row>
    <row r="501" spans="1:2" x14ac:dyDescent="0.2">
      <c r="A501" s="15">
        <v>46229</v>
      </c>
      <c r="B501" t="s">
        <v>468</v>
      </c>
    </row>
    <row r="502" spans="1:2" x14ac:dyDescent="0.2">
      <c r="A502" s="15">
        <v>46231</v>
      </c>
      <c r="B502" t="s">
        <v>469</v>
      </c>
    </row>
    <row r="503" spans="1:2" x14ac:dyDescent="0.2">
      <c r="A503" s="15">
        <v>46232</v>
      </c>
      <c r="B503" t="s">
        <v>470</v>
      </c>
    </row>
    <row r="504" spans="1:2" x14ac:dyDescent="0.2">
      <c r="A504" s="15">
        <v>46233</v>
      </c>
      <c r="B504" t="s">
        <v>471</v>
      </c>
    </row>
    <row r="505" spans="1:2" x14ac:dyDescent="0.2">
      <c r="A505" s="15">
        <v>46234</v>
      </c>
      <c r="B505" t="s">
        <v>472</v>
      </c>
    </row>
    <row r="506" spans="1:2" x14ac:dyDescent="0.2">
      <c r="A506" s="15">
        <v>46235</v>
      </c>
      <c r="B506" t="s">
        <v>473</v>
      </c>
    </row>
    <row r="507" spans="1:2" x14ac:dyDescent="0.2">
      <c r="A507" s="15">
        <v>46236</v>
      </c>
      <c r="B507" t="s">
        <v>474</v>
      </c>
    </row>
    <row r="508" spans="1:2" x14ac:dyDescent="0.2">
      <c r="A508" s="15">
        <v>46237</v>
      </c>
      <c r="B508" t="s">
        <v>475</v>
      </c>
    </row>
    <row r="509" spans="1:2" x14ac:dyDescent="0.2">
      <c r="A509" s="15">
        <v>46238</v>
      </c>
      <c r="B509" t="s">
        <v>476</v>
      </c>
    </row>
    <row r="510" spans="1:2" x14ac:dyDescent="0.2">
      <c r="A510" s="15">
        <v>46239</v>
      </c>
      <c r="B510" t="s">
        <v>462</v>
      </c>
    </row>
    <row r="511" spans="1:2" x14ac:dyDescent="0.2">
      <c r="A511" s="15">
        <v>46240</v>
      </c>
      <c r="B511" t="s">
        <v>463</v>
      </c>
    </row>
    <row r="512" spans="1:2" x14ac:dyDescent="0.2">
      <c r="A512" s="15">
        <v>46241</v>
      </c>
      <c r="B512" t="s">
        <v>466</v>
      </c>
    </row>
    <row r="513" spans="1:2" x14ac:dyDescent="0.2">
      <c r="A513" s="15">
        <v>46242</v>
      </c>
      <c r="B513" t="s">
        <v>469</v>
      </c>
    </row>
    <row r="514" spans="1:2" x14ac:dyDescent="0.2">
      <c r="A514" s="15">
        <v>46243</v>
      </c>
      <c r="B514" t="s">
        <v>471</v>
      </c>
    </row>
    <row r="515" spans="1:2" x14ac:dyDescent="0.2">
      <c r="A515" s="15">
        <v>46244</v>
      </c>
      <c r="B515" t="s">
        <v>473</v>
      </c>
    </row>
    <row r="516" spans="1:2" x14ac:dyDescent="0.2">
      <c r="A516" s="15">
        <v>46245</v>
      </c>
      <c r="B516" t="s">
        <v>470</v>
      </c>
    </row>
    <row r="517" spans="1:2" x14ac:dyDescent="0.2">
      <c r="A517" s="15">
        <v>46246</v>
      </c>
      <c r="B517" t="s">
        <v>472</v>
      </c>
    </row>
    <row r="518" spans="1:2" x14ac:dyDescent="0.2">
      <c r="A518" s="15">
        <v>46252</v>
      </c>
      <c r="B518" t="s">
        <v>474</v>
      </c>
    </row>
    <row r="519" spans="1:2" x14ac:dyDescent="0.2">
      <c r="A519" s="15">
        <v>46253</v>
      </c>
      <c r="B519" t="s">
        <v>475</v>
      </c>
    </row>
    <row r="520" spans="1:2" x14ac:dyDescent="0.2">
      <c r="A520" s="15">
        <v>46254</v>
      </c>
      <c r="B520" t="s">
        <v>477</v>
      </c>
    </row>
    <row r="521" spans="1:2" x14ac:dyDescent="0.2">
      <c r="A521" s="15">
        <v>46508</v>
      </c>
      <c r="B521" t="s">
        <v>478</v>
      </c>
    </row>
    <row r="522" spans="1:2" x14ac:dyDescent="0.2">
      <c r="A522" s="15">
        <v>46601</v>
      </c>
      <c r="B522" t="s">
        <v>479</v>
      </c>
    </row>
    <row r="523" spans="1:2" x14ac:dyDescent="0.2">
      <c r="A523" s="15">
        <v>46604</v>
      </c>
      <c r="B523" t="s">
        <v>480</v>
      </c>
    </row>
    <row r="524" spans="1:2" x14ac:dyDescent="0.2">
      <c r="A524" s="15">
        <v>46701</v>
      </c>
      <c r="B524" t="s">
        <v>481</v>
      </c>
    </row>
    <row r="525" spans="1:2" x14ac:dyDescent="0.2">
      <c r="A525" s="15">
        <v>46702</v>
      </c>
      <c r="B525" t="s">
        <v>482</v>
      </c>
    </row>
    <row r="526" spans="1:2" x14ac:dyDescent="0.2">
      <c r="A526" s="15">
        <v>46801</v>
      </c>
      <c r="B526" t="s">
        <v>483</v>
      </c>
    </row>
    <row r="527" spans="1:2" x14ac:dyDescent="0.2">
      <c r="A527" s="15">
        <v>46803</v>
      </c>
      <c r="B527" t="s">
        <v>484</v>
      </c>
    </row>
    <row r="528" spans="1:2" x14ac:dyDescent="0.2">
      <c r="A528" s="15">
        <v>48101</v>
      </c>
      <c r="B528" t="s">
        <v>485</v>
      </c>
    </row>
    <row r="529" spans="1:2" x14ac:dyDescent="0.2">
      <c r="A529" s="15">
        <v>48201</v>
      </c>
      <c r="B529" t="s">
        <v>486</v>
      </c>
    </row>
    <row r="530" spans="1:2" x14ac:dyDescent="0.2">
      <c r="A530" s="15">
        <v>48203</v>
      </c>
      <c r="B530" t="s">
        <v>487</v>
      </c>
    </row>
    <row r="531" spans="1:2" x14ac:dyDescent="0.2">
      <c r="A531" s="15">
        <v>48204</v>
      </c>
      <c r="B531" t="s">
        <v>488</v>
      </c>
    </row>
    <row r="532" spans="1:2" x14ac:dyDescent="0.2">
      <c r="A532" s="15">
        <v>48207</v>
      </c>
      <c r="B532" t="s">
        <v>489</v>
      </c>
    </row>
    <row r="533" spans="1:2" x14ac:dyDescent="0.2">
      <c r="A533" s="15">
        <v>48208</v>
      </c>
      <c r="B533" t="s">
        <v>489</v>
      </c>
    </row>
    <row r="534" spans="1:2" x14ac:dyDescent="0.2">
      <c r="A534" s="15">
        <v>48209</v>
      </c>
      <c r="B534" t="s">
        <v>490</v>
      </c>
    </row>
    <row r="535" spans="1:2" x14ac:dyDescent="0.2">
      <c r="A535" s="15">
        <v>48210</v>
      </c>
      <c r="B535" t="s">
        <v>491</v>
      </c>
    </row>
    <row r="536" spans="1:2" x14ac:dyDescent="0.2">
      <c r="A536" s="15">
        <v>48211</v>
      </c>
      <c r="B536" t="s">
        <v>492</v>
      </c>
    </row>
    <row r="537" spans="1:2" x14ac:dyDescent="0.2">
      <c r="A537" s="15">
        <v>48212</v>
      </c>
      <c r="B537" t="s">
        <v>492</v>
      </c>
    </row>
    <row r="538" spans="1:2" x14ac:dyDescent="0.2">
      <c r="A538" s="15">
        <v>48213</v>
      </c>
      <c r="B538" t="s">
        <v>493</v>
      </c>
    </row>
    <row r="539" spans="1:2" x14ac:dyDescent="0.2">
      <c r="A539" s="15">
        <v>48214</v>
      </c>
      <c r="B539" t="s">
        <v>494</v>
      </c>
    </row>
    <row r="540" spans="1:2" x14ac:dyDescent="0.2">
      <c r="A540" s="15">
        <v>48215</v>
      </c>
      <c r="B540" t="s">
        <v>495</v>
      </c>
    </row>
    <row r="541" spans="1:2" x14ac:dyDescent="0.2">
      <c r="A541" s="15">
        <v>48216</v>
      </c>
      <c r="B541" t="s">
        <v>495</v>
      </c>
    </row>
    <row r="542" spans="1:2" x14ac:dyDescent="0.2">
      <c r="A542" s="15">
        <v>48217</v>
      </c>
      <c r="B542" t="s">
        <v>496</v>
      </c>
    </row>
    <row r="543" spans="1:2" x14ac:dyDescent="0.2">
      <c r="A543" s="15">
        <v>48218</v>
      </c>
      <c r="B543" t="s">
        <v>496</v>
      </c>
    </row>
    <row r="544" spans="1:2" x14ac:dyDescent="0.2">
      <c r="A544" s="15">
        <v>48219</v>
      </c>
      <c r="B544" t="s">
        <v>497</v>
      </c>
    </row>
    <row r="545" spans="1:2" x14ac:dyDescent="0.2">
      <c r="A545" s="15">
        <v>48220</v>
      </c>
      <c r="B545" t="s">
        <v>497</v>
      </c>
    </row>
    <row r="546" spans="1:2" x14ac:dyDescent="0.2">
      <c r="A546" s="15">
        <v>48221</v>
      </c>
      <c r="B546" t="s">
        <v>498</v>
      </c>
    </row>
    <row r="547" spans="1:2" x14ac:dyDescent="0.2">
      <c r="A547" s="15">
        <v>48232</v>
      </c>
      <c r="B547" t="s">
        <v>499</v>
      </c>
    </row>
    <row r="548" spans="1:2" x14ac:dyDescent="0.2">
      <c r="A548" s="15">
        <v>48236</v>
      </c>
      <c r="B548" t="s">
        <v>500</v>
      </c>
    </row>
    <row r="549" spans="1:2" x14ac:dyDescent="0.2">
      <c r="A549" s="15">
        <v>48240</v>
      </c>
      <c r="B549" t="s">
        <v>490</v>
      </c>
    </row>
    <row r="550" spans="1:2" x14ac:dyDescent="0.2">
      <c r="A550" s="15">
        <v>48241</v>
      </c>
      <c r="B550" t="s">
        <v>491</v>
      </c>
    </row>
    <row r="551" spans="1:2" x14ac:dyDescent="0.2">
      <c r="A551" s="15">
        <v>48242</v>
      </c>
      <c r="B551" t="s">
        <v>500</v>
      </c>
    </row>
    <row r="552" spans="1:2" x14ac:dyDescent="0.2">
      <c r="A552" s="15">
        <v>48243</v>
      </c>
      <c r="B552" t="s">
        <v>501</v>
      </c>
    </row>
    <row r="553" spans="1:2" x14ac:dyDescent="0.2">
      <c r="A553" s="15">
        <v>48244</v>
      </c>
      <c r="B553" t="s">
        <v>502</v>
      </c>
    </row>
    <row r="554" spans="1:2" x14ac:dyDescent="0.2">
      <c r="A554" s="15">
        <v>48245</v>
      </c>
      <c r="B554" t="s">
        <v>503</v>
      </c>
    </row>
    <row r="555" spans="1:2" x14ac:dyDescent="0.2">
      <c r="A555" s="15">
        <v>48252</v>
      </c>
      <c r="B555" t="s">
        <v>501</v>
      </c>
    </row>
    <row r="556" spans="1:2" x14ac:dyDescent="0.2">
      <c r="A556" s="15">
        <v>48253</v>
      </c>
      <c r="B556" t="s">
        <v>502</v>
      </c>
    </row>
    <row r="557" spans="1:2" x14ac:dyDescent="0.2">
      <c r="A557" s="15">
        <v>48254</v>
      </c>
      <c r="B557" t="s">
        <v>503</v>
      </c>
    </row>
    <row r="558" spans="1:2" x14ac:dyDescent="0.2">
      <c r="A558" s="15">
        <v>48255</v>
      </c>
      <c r="B558" t="s">
        <v>504</v>
      </c>
    </row>
    <row r="559" spans="1:2" x14ac:dyDescent="0.2">
      <c r="A559" s="15">
        <v>48256</v>
      </c>
      <c r="B559" t="s">
        <v>505</v>
      </c>
    </row>
    <row r="560" spans="1:2" x14ac:dyDescent="0.2">
      <c r="A560" s="15">
        <v>48257</v>
      </c>
      <c r="B560" t="s">
        <v>908</v>
      </c>
    </row>
    <row r="561" spans="1:2" x14ac:dyDescent="0.2">
      <c r="A561" s="15">
        <v>48258</v>
      </c>
      <c r="B561" t="s">
        <v>909</v>
      </c>
    </row>
    <row r="562" spans="1:2" x14ac:dyDescent="0.2">
      <c r="A562" s="15">
        <v>48259</v>
      </c>
      <c r="B562" t="s">
        <v>910</v>
      </c>
    </row>
    <row r="563" spans="1:2" x14ac:dyDescent="0.2">
      <c r="A563" s="15">
        <v>48260</v>
      </c>
      <c r="B563" t="s">
        <v>911</v>
      </c>
    </row>
    <row r="564" spans="1:2" x14ac:dyDescent="0.2">
      <c r="A564" s="15">
        <v>48261</v>
      </c>
      <c r="B564" t="s">
        <v>1037</v>
      </c>
    </row>
    <row r="565" spans="1:2" x14ac:dyDescent="0.2">
      <c r="A565" s="15">
        <v>48262</v>
      </c>
      <c r="B565" t="s">
        <v>1038</v>
      </c>
    </row>
    <row r="566" spans="1:2" x14ac:dyDescent="0.2">
      <c r="A566" s="15">
        <v>48263</v>
      </c>
      <c r="B566" t="s">
        <v>1039</v>
      </c>
    </row>
    <row r="567" spans="1:2" x14ac:dyDescent="0.2">
      <c r="A567" s="15">
        <v>48264</v>
      </c>
      <c r="B567" t="s">
        <v>1040</v>
      </c>
    </row>
    <row r="568" spans="1:2" x14ac:dyDescent="0.2">
      <c r="A568" s="15">
        <v>48401</v>
      </c>
      <c r="B568" t="s">
        <v>506</v>
      </c>
    </row>
    <row r="569" spans="1:2" x14ac:dyDescent="0.2">
      <c r="A569" s="15">
        <v>48402</v>
      </c>
      <c r="B569" t="s">
        <v>507</v>
      </c>
    </row>
    <row r="570" spans="1:2" x14ac:dyDescent="0.2">
      <c r="A570" s="15">
        <v>48415</v>
      </c>
      <c r="B570" t="s">
        <v>508</v>
      </c>
    </row>
    <row r="571" spans="1:2" x14ac:dyDescent="0.2">
      <c r="A571" s="15">
        <v>48419</v>
      </c>
      <c r="B571" t="s">
        <v>509</v>
      </c>
    </row>
    <row r="572" spans="1:2" x14ac:dyDescent="0.2">
      <c r="A572" s="15">
        <v>48424</v>
      </c>
      <c r="B572" t="s">
        <v>510</v>
      </c>
    </row>
    <row r="573" spans="1:2" x14ac:dyDescent="0.2">
      <c r="A573" s="15">
        <v>48452</v>
      </c>
      <c r="B573" t="s">
        <v>912</v>
      </c>
    </row>
    <row r="574" spans="1:2" x14ac:dyDescent="0.2">
      <c r="A574" s="15">
        <v>48461</v>
      </c>
      <c r="B574" t="s">
        <v>1041</v>
      </c>
    </row>
    <row r="575" spans="1:2" x14ac:dyDescent="0.2">
      <c r="A575" s="15">
        <v>48601</v>
      </c>
      <c r="B575" t="s">
        <v>511</v>
      </c>
    </row>
    <row r="576" spans="1:2" x14ac:dyDescent="0.2">
      <c r="A576" s="15">
        <v>48602</v>
      </c>
      <c r="B576" t="s">
        <v>512</v>
      </c>
    </row>
    <row r="577" spans="1:2" x14ac:dyDescent="0.2">
      <c r="A577" s="15">
        <v>48603</v>
      </c>
      <c r="B577" t="s">
        <v>513</v>
      </c>
    </row>
    <row r="578" spans="1:2" x14ac:dyDescent="0.2">
      <c r="A578" s="15">
        <v>48625</v>
      </c>
      <c r="B578" t="s">
        <v>514</v>
      </c>
    </row>
    <row r="579" spans="1:2" x14ac:dyDescent="0.2">
      <c r="A579" s="15">
        <v>48701</v>
      </c>
      <c r="B579" t="s">
        <v>515</v>
      </c>
    </row>
    <row r="580" spans="1:2" x14ac:dyDescent="0.2">
      <c r="A580" s="15">
        <v>48702</v>
      </c>
      <c r="B580" t="s">
        <v>516</v>
      </c>
    </row>
    <row r="581" spans="1:2" x14ac:dyDescent="0.2">
      <c r="A581" s="15">
        <v>48801</v>
      </c>
      <c r="B581" t="s">
        <v>517</v>
      </c>
    </row>
    <row r="582" spans="1:2" x14ac:dyDescent="0.2">
      <c r="A582" s="15">
        <v>48802</v>
      </c>
      <c r="B582" t="s">
        <v>518</v>
      </c>
    </row>
    <row r="583" spans="1:2" x14ac:dyDescent="0.2">
      <c r="A583" s="15">
        <v>48901</v>
      </c>
      <c r="B583" t="s">
        <v>519</v>
      </c>
    </row>
    <row r="584" spans="1:2" x14ac:dyDescent="0.2">
      <c r="A584" s="15">
        <v>48904</v>
      </c>
      <c r="B584" t="s">
        <v>520</v>
      </c>
    </row>
    <row r="585" spans="1:2" x14ac:dyDescent="0.2">
      <c r="A585" s="15">
        <v>48908</v>
      </c>
      <c r="B585" t="s">
        <v>521</v>
      </c>
    </row>
    <row r="586" spans="1:2" x14ac:dyDescent="0.2">
      <c r="A586" s="15">
        <v>48911</v>
      </c>
      <c r="B586" t="s">
        <v>522</v>
      </c>
    </row>
    <row r="587" spans="1:2" x14ac:dyDescent="0.2">
      <c r="A587" s="15">
        <v>48920</v>
      </c>
      <c r="B587" t="s">
        <v>523</v>
      </c>
    </row>
    <row r="588" spans="1:2" x14ac:dyDescent="0.2">
      <c r="A588" s="15">
        <v>48921</v>
      </c>
      <c r="B588" t="s">
        <v>524</v>
      </c>
    </row>
    <row r="589" spans="1:2" x14ac:dyDescent="0.2">
      <c r="A589" s="15">
        <v>48925</v>
      </c>
      <c r="B589" t="s">
        <v>525</v>
      </c>
    </row>
    <row r="590" spans="1:2" x14ac:dyDescent="0.2">
      <c r="A590" s="15">
        <v>48967</v>
      </c>
      <c r="B590" t="s">
        <v>526</v>
      </c>
    </row>
    <row r="591" spans="1:2" x14ac:dyDescent="0.2">
      <c r="A591" s="15">
        <v>48971</v>
      </c>
      <c r="B591" t="s">
        <v>527</v>
      </c>
    </row>
    <row r="592" spans="1:2" x14ac:dyDescent="0.2">
      <c r="A592" s="15">
        <v>48972</v>
      </c>
      <c r="B592" t="s">
        <v>528</v>
      </c>
    </row>
    <row r="593" spans="1:2" x14ac:dyDescent="0.2">
      <c r="A593" s="15">
        <v>48974</v>
      </c>
      <c r="B593" t="s">
        <v>529</v>
      </c>
    </row>
    <row r="594" spans="1:2" x14ac:dyDescent="0.2">
      <c r="A594" s="15">
        <v>48975</v>
      </c>
      <c r="B594" t="s">
        <v>530</v>
      </c>
    </row>
    <row r="595" spans="1:2" x14ac:dyDescent="0.2">
      <c r="A595" s="15">
        <v>48976</v>
      </c>
      <c r="B595" t="s">
        <v>531</v>
      </c>
    </row>
    <row r="596" spans="1:2" x14ac:dyDescent="0.2">
      <c r="A596" s="15">
        <v>48978</v>
      </c>
      <c r="B596" t="s">
        <v>532</v>
      </c>
    </row>
    <row r="597" spans="1:2" x14ac:dyDescent="0.2">
      <c r="A597" s="15">
        <v>48979</v>
      </c>
      <c r="B597" t="s">
        <v>533</v>
      </c>
    </row>
    <row r="598" spans="1:2" x14ac:dyDescent="0.2">
      <c r="A598" s="15">
        <v>48980</v>
      </c>
      <c r="B598" t="s">
        <v>534</v>
      </c>
    </row>
    <row r="599" spans="1:2" x14ac:dyDescent="0.2">
      <c r="A599" s="15">
        <v>48981</v>
      </c>
      <c r="B599" t="s">
        <v>535</v>
      </c>
    </row>
    <row r="600" spans="1:2" x14ac:dyDescent="0.2">
      <c r="A600" s="15">
        <v>48983</v>
      </c>
      <c r="B600" t="s">
        <v>913</v>
      </c>
    </row>
    <row r="601" spans="1:2" x14ac:dyDescent="0.2">
      <c r="A601" s="15">
        <v>51001</v>
      </c>
      <c r="B601" t="s">
        <v>536</v>
      </c>
    </row>
    <row r="602" spans="1:2" x14ac:dyDescent="0.2">
      <c r="A602" s="15">
        <v>51003</v>
      </c>
      <c r="B602" t="s">
        <v>537</v>
      </c>
    </row>
    <row r="603" spans="1:2" x14ac:dyDescent="0.2">
      <c r="A603" s="15">
        <v>51101</v>
      </c>
      <c r="B603" t="s">
        <v>538</v>
      </c>
    </row>
    <row r="604" spans="1:2" x14ac:dyDescent="0.2">
      <c r="A604" s="15">
        <v>51102</v>
      </c>
      <c r="B604" t="s">
        <v>539</v>
      </c>
    </row>
    <row r="605" spans="1:2" x14ac:dyDescent="0.2">
      <c r="A605" s="15">
        <v>51105</v>
      </c>
      <c r="B605" t="s">
        <v>540</v>
      </c>
    </row>
    <row r="606" spans="1:2" x14ac:dyDescent="0.2">
      <c r="A606" s="15">
        <v>52001</v>
      </c>
      <c r="B606" t="s">
        <v>541</v>
      </c>
    </row>
    <row r="607" spans="1:2" x14ac:dyDescent="0.2">
      <c r="A607" s="15">
        <v>52004</v>
      </c>
      <c r="B607" t="s">
        <v>542</v>
      </c>
    </row>
    <row r="608" spans="1:2" x14ac:dyDescent="0.2">
      <c r="A608" s="15">
        <v>52005</v>
      </c>
      <c r="B608" t="s">
        <v>542</v>
      </c>
    </row>
    <row r="609" spans="1:2" x14ac:dyDescent="0.2">
      <c r="A609" s="15">
        <v>52006</v>
      </c>
      <c r="B609" t="s">
        <v>543</v>
      </c>
    </row>
    <row r="610" spans="1:2" x14ac:dyDescent="0.2">
      <c r="A610" s="15">
        <v>52007</v>
      </c>
      <c r="B610" t="s">
        <v>544</v>
      </c>
    </row>
    <row r="611" spans="1:2" x14ac:dyDescent="0.2">
      <c r="A611" s="15">
        <v>52008</v>
      </c>
      <c r="B611" t="s">
        <v>545</v>
      </c>
    </row>
    <row r="612" spans="1:2" x14ac:dyDescent="0.2">
      <c r="A612" s="15">
        <v>52009</v>
      </c>
      <c r="B612" t="s">
        <v>546</v>
      </c>
    </row>
    <row r="613" spans="1:2" x14ac:dyDescent="0.2">
      <c r="A613" s="15">
        <v>52010</v>
      </c>
      <c r="B613" t="s">
        <v>547</v>
      </c>
    </row>
    <row r="614" spans="1:2" x14ac:dyDescent="0.2">
      <c r="A614" s="15">
        <v>52011</v>
      </c>
      <c r="B614" t="s">
        <v>547</v>
      </c>
    </row>
    <row r="615" spans="1:2" x14ac:dyDescent="0.2">
      <c r="A615" s="15">
        <v>52012</v>
      </c>
      <c r="B615" t="s">
        <v>548</v>
      </c>
    </row>
    <row r="616" spans="1:2" x14ac:dyDescent="0.2">
      <c r="A616" s="15">
        <v>52013</v>
      </c>
      <c r="B616" t="s">
        <v>549</v>
      </c>
    </row>
    <row r="617" spans="1:2" x14ac:dyDescent="0.2">
      <c r="A617" s="15">
        <v>52025</v>
      </c>
      <c r="B617" t="s">
        <v>550</v>
      </c>
    </row>
    <row r="618" spans="1:2" x14ac:dyDescent="0.2">
      <c r="A618" s="15">
        <v>52026</v>
      </c>
      <c r="B618" t="s">
        <v>551</v>
      </c>
    </row>
    <row r="619" spans="1:2" x14ac:dyDescent="0.2">
      <c r="A619" s="15">
        <v>52027</v>
      </c>
      <c r="B619" t="s">
        <v>552</v>
      </c>
    </row>
    <row r="620" spans="1:2" x14ac:dyDescent="0.2">
      <c r="A620" s="15">
        <v>52028</v>
      </c>
      <c r="B620" t="s">
        <v>553</v>
      </c>
    </row>
    <row r="621" spans="1:2" x14ac:dyDescent="0.2">
      <c r="A621" s="15">
        <v>52029</v>
      </c>
      <c r="B621" t="s">
        <v>550</v>
      </c>
    </row>
    <row r="622" spans="1:2" x14ac:dyDescent="0.2">
      <c r="A622" s="15">
        <v>52030</v>
      </c>
      <c r="B622" t="s">
        <v>1042</v>
      </c>
    </row>
    <row r="623" spans="1:2" x14ac:dyDescent="0.2">
      <c r="A623" s="15">
        <v>52101</v>
      </c>
      <c r="B623" t="s">
        <v>554</v>
      </c>
    </row>
    <row r="624" spans="1:2" x14ac:dyDescent="0.2">
      <c r="A624" s="15">
        <v>52103</v>
      </c>
      <c r="B624" t="s">
        <v>555</v>
      </c>
    </row>
    <row r="625" spans="1:2" x14ac:dyDescent="0.2">
      <c r="A625" s="15">
        <v>52105</v>
      </c>
      <c r="B625" t="s">
        <v>1043</v>
      </c>
    </row>
    <row r="626" spans="1:2" x14ac:dyDescent="0.2">
      <c r="A626" s="15">
        <v>52108</v>
      </c>
      <c r="B626" t="s">
        <v>556</v>
      </c>
    </row>
    <row r="627" spans="1:2" x14ac:dyDescent="0.2">
      <c r="A627" s="15">
        <v>52109</v>
      </c>
      <c r="B627" t="s">
        <v>557</v>
      </c>
    </row>
    <row r="628" spans="1:2" x14ac:dyDescent="0.2">
      <c r="A628" s="15">
        <v>52115</v>
      </c>
      <c r="B628" t="s">
        <v>558</v>
      </c>
    </row>
    <row r="629" spans="1:2" x14ac:dyDescent="0.2">
      <c r="A629" s="15">
        <v>52118</v>
      </c>
      <c r="B629" t="s">
        <v>558</v>
      </c>
    </row>
    <row r="630" spans="1:2" x14ac:dyDescent="0.2">
      <c r="A630" s="15">
        <v>52126</v>
      </c>
      <c r="B630" t="s">
        <v>559</v>
      </c>
    </row>
    <row r="631" spans="1:2" x14ac:dyDescent="0.2">
      <c r="A631" s="15">
        <v>52140</v>
      </c>
      <c r="B631" t="s">
        <v>1044</v>
      </c>
    </row>
    <row r="632" spans="1:2" x14ac:dyDescent="0.2">
      <c r="A632" s="15">
        <v>52141</v>
      </c>
      <c r="B632" t="s">
        <v>560</v>
      </c>
    </row>
    <row r="633" spans="1:2" x14ac:dyDescent="0.2">
      <c r="A633" s="15">
        <v>52143</v>
      </c>
      <c r="B633" t="s">
        <v>561</v>
      </c>
    </row>
    <row r="634" spans="1:2" x14ac:dyDescent="0.2">
      <c r="A634" s="15">
        <v>52144</v>
      </c>
      <c r="B634" t="s">
        <v>562</v>
      </c>
    </row>
    <row r="635" spans="1:2" x14ac:dyDescent="0.2">
      <c r="A635" s="15">
        <v>52145</v>
      </c>
      <c r="B635" t="s">
        <v>563</v>
      </c>
    </row>
    <row r="636" spans="1:2" x14ac:dyDescent="0.2">
      <c r="A636" s="15">
        <v>52146</v>
      </c>
      <c r="B636" t="s">
        <v>564</v>
      </c>
    </row>
    <row r="637" spans="1:2" x14ac:dyDescent="0.2">
      <c r="A637" s="15">
        <v>52147</v>
      </c>
      <c r="B637" t="s">
        <v>565</v>
      </c>
    </row>
    <row r="638" spans="1:2" x14ac:dyDescent="0.2">
      <c r="A638" s="15">
        <v>52148</v>
      </c>
      <c r="B638" t="s">
        <v>566</v>
      </c>
    </row>
    <row r="639" spans="1:2" x14ac:dyDescent="0.2">
      <c r="A639" s="15">
        <v>52201</v>
      </c>
      <c r="B639" t="s">
        <v>567</v>
      </c>
    </row>
    <row r="640" spans="1:2" x14ac:dyDescent="0.2">
      <c r="A640" s="15">
        <v>52301</v>
      </c>
      <c r="B640" t="s">
        <v>568</v>
      </c>
    </row>
    <row r="641" spans="1:2" x14ac:dyDescent="0.2">
      <c r="A641" s="15">
        <v>52302</v>
      </c>
      <c r="B641" t="s">
        <v>569</v>
      </c>
    </row>
    <row r="642" spans="1:2" x14ac:dyDescent="0.2">
      <c r="A642" s="15">
        <v>52308</v>
      </c>
      <c r="B642" t="s">
        <v>570</v>
      </c>
    </row>
    <row r="643" spans="1:2" x14ac:dyDescent="0.2">
      <c r="A643" s="15">
        <v>52311</v>
      </c>
      <c r="B643" t="s">
        <v>571</v>
      </c>
    </row>
    <row r="644" spans="1:2" x14ac:dyDescent="0.2">
      <c r="A644" s="15">
        <v>52315</v>
      </c>
      <c r="B644" t="s">
        <v>572</v>
      </c>
    </row>
    <row r="645" spans="1:2" x14ac:dyDescent="0.2">
      <c r="A645" s="15">
        <v>52316</v>
      </c>
      <c r="B645" t="s">
        <v>573</v>
      </c>
    </row>
    <row r="646" spans="1:2" x14ac:dyDescent="0.2">
      <c r="A646" s="15">
        <v>52320</v>
      </c>
      <c r="B646" t="s">
        <v>574</v>
      </c>
    </row>
    <row r="647" spans="1:2" x14ac:dyDescent="0.2">
      <c r="A647" s="15">
        <v>52321</v>
      </c>
      <c r="B647" t="s">
        <v>575</v>
      </c>
    </row>
    <row r="648" spans="1:2" x14ac:dyDescent="0.2">
      <c r="A648" s="15">
        <v>52327</v>
      </c>
      <c r="B648" t="s">
        <v>576</v>
      </c>
    </row>
    <row r="649" spans="1:2" x14ac:dyDescent="0.2">
      <c r="A649" s="15">
        <v>52331</v>
      </c>
      <c r="B649" t="s">
        <v>577</v>
      </c>
    </row>
    <row r="650" spans="1:2" x14ac:dyDescent="0.2">
      <c r="A650" s="15">
        <v>52332</v>
      </c>
      <c r="B650" t="s">
        <v>578</v>
      </c>
    </row>
    <row r="651" spans="1:2" x14ac:dyDescent="0.2">
      <c r="A651" s="15">
        <v>52333</v>
      </c>
      <c r="B651" t="s">
        <v>579</v>
      </c>
    </row>
    <row r="652" spans="1:2" x14ac:dyDescent="0.2">
      <c r="A652" s="15">
        <v>52335</v>
      </c>
      <c r="B652" t="s">
        <v>580</v>
      </c>
    </row>
    <row r="653" spans="1:2" x14ac:dyDescent="0.2">
      <c r="A653" s="15">
        <v>52336</v>
      </c>
      <c r="B653" t="s">
        <v>914</v>
      </c>
    </row>
    <row r="654" spans="1:2" x14ac:dyDescent="0.2">
      <c r="A654" s="15">
        <v>52501</v>
      </c>
      <c r="B654" t="s">
        <v>581</v>
      </c>
    </row>
    <row r="655" spans="1:2" x14ac:dyDescent="0.2">
      <c r="A655" s="15">
        <v>52502</v>
      </c>
      <c r="B655" t="s">
        <v>582</v>
      </c>
    </row>
    <row r="656" spans="1:2" x14ac:dyDescent="0.2">
      <c r="A656" s="15">
        <v>52504</v>
      </c>
      <c r="B656" t="s">
        <v>583</v>
      </c>
    </row>
    <row r="657" spans="1:2" x14ac:dyDescent="0.2">
      <c r="A657" s="15">
        <v>52512</v>
      </c>
      <c r="B657" t="s">
        <v>584</v>
      </c>
    </row>
    <row r="658" spans="1:2" x14ac:dyDescent="0.2">
      <c r="A658" s="15">
        <v>52515</v>
      </c>
      <c r="B658" t="s">
        <v>585</v>
      </c>
    </row>
    <row r="659" spans="1:2" x14ac:dyDescent="0.2">
      <c r="A659" s="15">
        <v>52523</v>
      </c>
      <c r="B659" t="s">
        <v>586</v>
      </c>
    </row>
    <row r="660" spans="1:2" x14ac:dyDescent="0.2">
      <c r="A660" s="15">
        <v>52524</v>
      </c>
      <c r="B660" t="s">
        <v>587</v>
      </c>
    </row>
    <row r="661" spans="1:2" x14ac:dyDescent="0.2">
      <c r="A661" s="15">
        <v>52532</v>
      </c>
      <c r="B661" t="s">
        <v>588</v>
      </c>
    </row>
    <row r="662" spans="1:2" x14ac:dyDescent="0.2">
      <c r="A662" s="15">
        <v>52552</v>
      </c>
      <c r="B662" t="s">
        <v>589</v>
      </c>
    </row>
    <row r="663" spans="1:2" x14ac:dyDescent="0.2">
      <c r="A663" s="15">
        <v>52557</v>
      </c>
      <c r="B663" t="s">
        <v>590</v>
      </c>
    </row>
    <row r="664" spans="1:2" x14ac:dyDescent="0.2">
      <c r="A664" s="15">
        <v>52558</v>
      </c>
      <c r="B664" t="s">
        <v>591</v>
      </c>
    </row>
    <row r="665" spans="1:2" x14ac:dyDescent="0.2">
      <c r="A665" s="15">
        <v>52561</v>
      </c>
      <c r="B665" t="s">
        <v>1045</v>
      </c>
    </row>
    <row r="666" spans="1:2" x14ac:dyDescent="0.2">
      <c r="A666" s="15">
        <v>52562</v>
      </c>
      <c r="B666" t="s">
        <v>1046</v>
      </c>
    </row>
    <row r="667" spans="1:2" x14ac:dyDescent="0.2">
      <c r="A667" s="15">
        <v>53101</v>
      </c>
      <c r="B667" t="s">
        <v>592</v>
      </c>
    </row>
    <row r="668" spans="1:2" x14ac:dyDescent="0.2">
      <c r="A668" s="15">
        <v>53104</v>
      </c>
      <c r="B668" t="s">
        <v>593</v>
      </c>
    </row>
    <row r="669" spans="1:2" x14ac:dyDescent="0.2">
      <c r="A669" s="15">
        <v>53105</v>
      </c>
      <c r="B669" t="s">
        <v>594</v>
      </c>
    </row>
    <row r="670" spans="1:2" x14ac:dyDescent="0.2">
      <c r="A670" s="15">
        <v>53128</v>
      </c>
      <c r="B670" t="s">
        <v>595</v>
      </c>
    </row>
    <row r="671" spans="1:2" x14ac:dyDescent="0.2">
      <c r="A671" s="15">
        <v>53206</v>
      </c>
      <c r="B671" t="s">
        <v>596</v>
      </c>
    </row>
    <row r="672" spans="1:2" x14ac:dyDescent="0.2">
      <c r="A672" s="15">
        <v>53234</v>
      </c>
      <c r="B672" t="s">
        <v>597</v>
      </c>
    </row>
    <row r="673" spans="1:2" x14ac:dyDescent="0.2">
      <c r="A673" s="15">
        <v>53329</v>
      </c>
      <c r="B673" t="s">
        <v>598</v>
      </c>
    </row>
    <row r="674" spans="1:2" x14ac:dyDescent="0.2">
      <c r="A674" s="15">
        <v>53345</v>
      </c>
      <c r="B674" t="s">
        <v>599</v>
      </c>
    </row>
    <row r="675" spans="1:2" x14ac:dyDescent="0.2">
      <c r="A675" s="15">
        <v>53352</v>
      </c>
      <c r="B675" t="s">
        <v>600</v>
      </c>
    </row>
    <row r="676" spans="1:2" x14ac:dyDescent="0.2">
      <c r="A676" s="15">
        <v>53356</v>
      </c>
      <c r="B676" t="s">
        <v>601</v>
      </c>
    </row>
    <row r="677" spans="1:2" x14ac:dyDescent="0.2">
      <c r="A677" s="15">
        <v>53359</v>
      </c>
      <c r="B677" t="s">
        <v>602</v>
      </c>
    </row>
    <row r="678" spans="1:2" x14ac:dyDescent="0.2">
      <c r="A678" s="15">
        <v>53364</v>
      </c>
      <c r="B678" t="s">
        <v>603</v>
      </c>
    </row>
    <row r="679" spans="1:2" x14ac:dyDescent="0.2">
      <c r="A679" s="15">
        <v>53368</v>
      </c>
      <c r="B679" t="s">
        <v>604</v>
      </c>
    </row>
    <row r="680" spans="1:2" x14ac:dyDescent="0.2">
      <c r="A680" s="15">
        <v>53369</v>
      </c>
      <c r="B680" t="s">
        <v>605</v>
      </c>
    </row>
    <row r="681" spans="1:2" x14ac:dyDescent="0.2">
      <c r="A681" s="15">
        <v>53370</v>
      </c>
      <c r="B681" t="s">
        <v>606</v>
      </c>
    </row>
    <row r="682" spans="1:2" x14ac:dyDescent="0.2">
      <c r="A682" s="15">
        <v>53371</v>
      </c>
      <c r="B682" t="s">
        <v>607</v>
      </c>
    </row>
    <row r="683" spans="1:2" x14ac:dyDescent="0.2">
      <c r="A683" s="15">
        <v>53372</v>
      </c>
      <c r="B683" t="s">
        <v>608</v>
      </c>
    </row>
    <row r="684" spans="1:2" x14ac:dyDescent="0.2">
      <c r="A684" s="15">
        <v>53373</v>
      </c>
      <c r="B684" t="s">
        <v>605</v>
      </c>
    </row>
    <row r="685" spans="1:2" x14ac:dyDescent="0.2">
      <c r="A685" s="15">
        <v>53374</v>
      </c>
      <c r="B685" t="s">
        <v>606</v>
      </c>
    </row>
    <row r="686" spans="1:2" x14ac:dyDescent="0.2">
      <c r="A686" s="15">
        <v>53375</v>
      </c>
      <c r="B686" t="s">
        <v>607</v>
      </c>
    </row>
    <row r="687" spans="1:2" x14ac:dyDescent="0.2">
      <c r="A687" s="15">
        <v>53376</v>
      </c>
      <c r="B687" t="s">
        <v>608</v>
      </c>
    </row>
    <row r="688" spans="1:2" x14ac:dyDescent="0.2">
      <c r="A688" s="15">
        <v>53377</v>
      </c>
      <c r="B688" t="s">
        <v>609</v>
      </c>
    </row>
    <row r="689" spans="1:2" x14ac:dyDescent="0.2">
      <c r="A689" s="15">
        <v>53380</v>
      </c>
      <c r="B689" t="s">
        <v>610</v>
      </c>
    </row>
    <row r="690" spans="1:2" x14ac:dyDescent="0.2">
      <c r="A690" s="15">
        <v>53381</v>
      </c>
      <c r="B690" t="s">
        <v>611</v>
      </c>
    </row>
    <row r="691" spans="1:2" x14ac:dyDescent="0.2">
      <c r="A691" s="15">
        <v>53382</v>
      </c>
      <c r="B691" t="s">
        <v>612</v>
      </c>
    </row>
    <row r="692" spans="1:2" x14ac:dyDescent="0.2">
      <c r="A692" s="15">
        <v>53383</v>
      </c>
      <c r="B692" t="s">
        <v>613</v>
      </c>
    </row>
    <row r="693" spans="1:2" x14ac:dyDescent="0.2">
      <c r="A693" s="15">
        <v>53384</v>
      </c>
      <c r="B693" t="s">
        <v>614</v>
      </c>
    </row>
    <row r="694" spans="1:2" x14ac:dyDescent="0.2">
      <c r="A694" s="15">
        <v>53387</v>
      </c>
      <c r="B694" t="s">
        <v>615</v>
      </c>
    </row>
    <row r="695" spans="1:2" x14ac:dyDescent="0.2">
      <c r="A695" s="15">
        <v>53388</v>
      </c>
      <c r="B695" t="s">
        <v>616</v>
      </c>
    </row>
    <row r="696" spans="1:2" x14ac:dyDescent="0.2">
      <c r="A696" s="15">
        <v>53389</v>
      </c>
      <c r="B696" t="s">
        <v>617</v>
      </c>
    </row>
    <row r="697" spans="1:2" x14ac:dyDescent="0.2">
      <c r="A697" s="15">
        <v>53390</v>
      </c>
      <c r="B697" t="s">
        <v>915</v>
      </c>
    </row>
    <row r="698" spans="1:2" x14ac:dyDescent="0.2">
      <c r="A698" s="15">
        <v>53391</v>
      </c>
      <c r="B698" t="s">
        <v>916</v>
      </c>
    </row>
    <row r="699" spans="1:2" x14ac:dyDescent="0.2">
      <c r="A699" s="15">
        <v>53392</v>
      </c>
      <c r="B699" t="s">
        <v>958</v>
      </c>
    </row>
    <row r="700" spans="1:2" x14ac:dyDescent="0.2">
      <c r="A700" s="15">
        <v>53393</v>
      </c>
      <c r="B700" t="s">
        <v>959</v>
      </c>
    </row>
    <row r="701" spans="1:2" x14ac:dyDescent="0.2">
      <c r="A701" s="15">
        <v>53394</v>
      </c>
      <c r="B701" t="s">
        <v>960</v>
      </c>
    </row>
    <row r="702" spans="1:2" x14ac:dyDescent="0.2">
      <c r="A702" s="15">
        <v>53395</v>
      </c>
      <c r="B702" t="s">
        <v>961</v>
      </c>
    </row>
    <row r="703" spans="1:2" x14ac:dyDescent="0.2">
      <c r="A703" s="15">
        <v>53396</v>
      </c>
      <c r="B703" t="s">
        <v>1047</v>
      </c>
    </row>
    <row r="704" spans="1:2" x14ac:dyDescent="0.2">
      <c r="A704" s="15">
        <v>53397</v>
      </c>
      <c r="B704" t="s">
        <v>1048</v>
      </c>
    </row>
    <row r="705" spans="1:2" x14ac:dyDescent="0.2">
      <c r="A705" s="15">
        <v>53398</v>
      </c>
      <c r="B705" t="s">
        <v>1049</v>
      </c>
    </row>
    <row r="706" spans="1:2" x14ac:dyDescent="0.2">
      <c r="A706" s="15">
        <v>53399</v>
      </c>
      <c r="B706" t="s">
        <v>1050</v>
      </c>
    </row>
    <row r="707" spans="1:2" x14ac:dyDescent="0.2">
      <c r="A707" s="15">
        <v>53400</v>
      </c>
      <c r="B707" t="s">
        <v>1051</v>
      </c>
    </row>
    <row r="708" spans="1:2" x14ac:dyDescent="0.2">
      <c r="A708" s="15">
        <v>53401</v>
      </c>
      <c r="B708" t="s">
        <v>1052</v>
      </c>
    </row>
    <row r="709" spans="1:2" x14ac:dyDescent="0.2">
      <c r="A709" s="15">
        <v>53402</v>
      </c>
      <c r="B709" t="s">
        <v>1053</v>
      </c>
    </row>
    <row r="710" spans="1:2" x14ac:dyDescent="0.2">
      <c r="A710" s="15">
        <v>53403</v>
      </c>
      <c r="B710" t="s">
        <v>1054</v>
      </c>
    </row>
    <row r="711" spans="1:2" x14ac:dyDescent="0.2">
      <c r="A711" s="15">
        <v>53404</v>
      </c>
      <c r="B711" t="s">
        <v>1055</v>
      </c>
    </row>
    <row r="712" spans="1:2" x14ac:dyDescent="0.2">
      <c r="A712" s="15">
        <v>53405</v>
      </c>
      <c r="B712" t="s">
        <v>1056</v>
      </c>
    </row>
    <row r="713" spans="1:2" x14ac:dyDescent="0.2">
      <c r="A713" s="15">
        <v>53406</v>
      </c>
      <c r="B713" t="s">
        <v>1057</v>
      </c>
    </row>
    <row r="714" spans="1:2" x14ac:dyDescent="0.2">
      <c r="A714" s="15">
        <v>53407</v>
      </c>
      <c r="B714" t="s">
        <v>1058</v>
      </c>
    </row>
    <row r="715" spans="1:2" x14ac:dyDescent="0.2">
      <c r="A715" s="15">
        <v>53408</v>
      </c>
      <c r="B715" t="s">
        <v>1059</v>
      </c>
    </row>
    <row r="716" spans="1:2" x14ac:dyDescent="0.2">
      <c r="A716" s="15">
        <v>53409</v>
      </c>
      <c r="B716" t="s">
        <v>1060</v>
      </c>
    </row>
    <row r="717" spans="1:2" x14ac:dyDescent="0.2">
      <c r="A717" s="15">
        <v>53601</v>
      </c>
      <c r="B717" t="s">
        <v>618</v>
      </c>
    </row>
    <row r="718" spans="1:2" x14ac:dyDescent="0.2">
      <c r="A718" s="15">
        <v>53605</v>
      </c>
      <c r="B718" t="s">
        <v>619</v>
      </c>
    </row>
    <row r="719" spans="1:2" x14ac:dyDescent="0.2">
      <c r="A719" s="15">
        <v>53621</v>
      </c>
      <c r="B719" t="s">
        <v>620</v>
      </c>
    </row>
    <row r="720" spans="1:2" x14ac:dyDescent="0.2">
      <c r="A720" s="15">
        <v>53648</v>
      </c>
      <c r="B720" t="s">
        <v>621</v>
      </c>
    </row>
    <row r="721" spans="1:2" x14ac:dyDescent="0.2">
      <c r="A721" s="15">
        <v>53649</v>
      </c>
      <c r="B721" t="s">
        <v>622</v>
      </c>
    </row>
    <row r="722" spans="1:2" x14ac:dyDescent="0.2">
      <c r="A722" s="15">
        <v>53677</v>
      </c>
      <c r="B722" t="s">
        <v>623</v>
      </c>
    </row>
    <row r="723" spans="1:2" x14ac:dyDescent="0.2">
      <c r="A723" s="15">
        <v>53692</v>
      </c>
      <c r="B723" t="s">
        <v>624</v>
      </c>
    </row>
    <row r="724" spans="1:2" x14ac:dyDescent="0.2">
      <c r="A724" s="15">
        <v>53732</v>
      </c>
      <c r="B724" t="s">
        <v>625</v>
      </c>
    </row>
    <row r="725" spans="1:2" x14ac:dyDescent="0.2">
      <c r="A725" s="15">
        <v>53733</v>
      </c>
      <c r="B725" t="s">
        <v>626</v>
      </c>
    </row>
    <row r="726" spans="1:2" x14ac:dyDescent="0.2">
      <c r="A726" s="15">
        <v>53734</v>
      </c>
      <c r="B726" t="s">
        <v>627</v>
      </c>
    </row>
    <row r="727" spans="1:2" x14ac:dyDescent="0.2">
      <c r="A727" s="15">
        <v>53736</v>
      </c>
      <c r="B727" t="s">
        <v>628</v>
      </c>
    </row>
    <row r="728" spans="1:2" x14ac:dyDescent="0.2">
      <c r="A728" s="15">
        <v>53737</v>
      </c>
      <c r="B728" t="s">
        <v>629</v>
      </c>
    </row>
    <row r="729" spans="1:2" x14ac:dyDescent="0.2">
      <c r="A729" s="15">
        <v>53739</v>
      </c>
      <c r="B729" t="s">
        <v>630</v>
      </c>
    </row>
    <row r="730" spans="1:2" x14ac:dyDescent="0.2">
      <c r="A730" s="15">
        <v>53740</v>
      </c>
      <c r="B730" t="s">
        <v>631</v>
      </c>
    </row>
    <row r="731" spans="1:2" x14ac:dyDescent="0.2">
      <c r="A731" s="15">
        <v>53741</v>
      </c>
      <c r="B731" t="s">
        <v>632</v>
      </c>
    </row>
    <row r="732" spans="1:2" x14ac:dyDescent="0.2">
      <c r="A732" s="15">
        <v>53743</v>
      </c>
      <c r="B732" t="s">
        <v>633</v>
      </c>
    </row>
    <row r="733" spans="1:2" x14ac:dyDescent="0.2">
      <c r="A733" s="15">
        <v>53748</v>
      </c>
      <c r="B733" t="s">
        <v>1061</v>
      </c>
    </row>
    <row r="734" spans="1:2" x14ac:dyDescent="0.2">
      <c r="A734" s="15">
        <v>53749</v>
      </c>
      <c r="B734" t="s">
        <v>634</v>
      </c>
    </row>
    <row r="735" spans="1:2" x14ac:dyDescent="0.2">
      <c r="A735" s="15">
        <v>53750</v>
      </c>
      <c r="B735" t="s">
        <v>635</v>
      </c>
    </row>
    <row r="736" spans="1:2" x14ac:dyDescent="0.2">
      <c r="A736" s="15">
        <v>53753</v>
      </c>
      <c r="B736" t="s">
        <v>1062</v>
      </c>
    </row>
    <row r="737" spans="1:2" x14ac:dyDescent="0.2">
      <c r="A737" s="15">
        <v>53754</v>
      </c>
      <c r="B737" t="s">
        <v>1063</v>
      </c>
    </row>
    <row r="738" spans="1:2" x14ac:dyDescent="0.2">
      <c r="A738" s="15">
        <v>53755</v>
      </c>
      <c r="B738" t="s">
        <v>1064</v>
      </c>
    </row>
    <row r="739" spans="1:2" x14ac:dyDescent="0.2">
      <c r="A739" s="15">
        <v>53901</v>
      </c>
      <c r="B739" t="s">
        <v>636</v>
      </c>
    </row>
    <row r="740" spans="1:2" x14ac:dyDescent="0.2">
      <c r="A740" s="15">
        <v>53903</v>
      </c>
      <c r="B740" t="s">
        <v>637</v>
      </c>
    </row>
    <row r="741" spans="1:2" x14ac:dyDescent="0.2">
      <c r="A741" s="15">
        <v>53909</v>
      </c>
      <c r="B741" t="s">
        <v>638</v>
      </c>
    </row>
    <row r="742" spans="1:2" x14ac:dyDescent="0.2">
      <c r="A742" s="15">
        <v>53911</v>
      </c>
      <c r="B742" t="s">
        <v>639</v>
      </c>
    </row>
    <row r="743" spans="1:2" x14ac:dyDescent="0.2">
      <c r="A743" s="15">
        <v>53912</v>
      </c>
      <c r="B743" t="s">
        <v>639</v>
      </c>
    </row>
    <row r="744" spans="1:2" x14ac:dyDescent="0.2">
      <c r="A744" s="15">
        <v>53913</v>
      </c>
      <c r="B744" t="s">
        <v>640</v>
      </c>
    </row>
    <row r="745" spans="1:2" x14ac:dyDescent="0.2">
      <c r="A745" s="15">
        <v>53914</v>
      </c>
      <c r="B745" t="s">
        <v>640</v>
      </c>
    </row>
    <row r="746" spans="1:2" x14ac:dyDescent="0.2">
      <c r="A746" s="15">
        <v>53915</v>
      </c>
      <c r="B746" t="s">
        <v>641</v>
      </c>
    </row>
    <row r="747" spans="1:2" x14ac:dyDescent="0.2">
      <c r="A747" s="15">
        <v>53916</v>
      </c>
      <c r="B747" t="s">
        <v>641</v>
      </c>
    </row>
    <row r="748" spans="1:2" x14ac:dyDescent="0.2">
      <c r="A748" s="15">
        <v>53917</v>
      </c>
      <c r="B748" t="s">
        <v>642</v>
      </c>
    </row>
    <row r="749" spans="1:2" x14ac:dyDescent="0.2">
      <c r="A749" s="15">
        <v>53918</v>
      </c>
      <c r="B749" t="s">
        <v>643</v>
      </c>
    </row>
    <row r="750" spans="1:2" x14ac:dyDescent="0.2">
      <c r="A750" s="15">
        <v>53919</v>
      </c>
      <c r="B750" t="s">
        <v>644</v>
      </c>
    </row>
    <row r="751" spans="1:2" x14ac:dyDescent="0.2">
      <c r="A751" s="15">
        <v>53920</v>
      </c>
      <c r="B751" t="s">
        <v>642</v>
      </c>
    </row>
    <row r="752" spans="1:2" x14ac:dyDescent="0.2">
      <c r="A752" s="15">
        <v>53921</v>
      </c>
      <c r="B752" t="s">
        <v>644</v>
      </c>
    </row>
    <row r="753" spans="1:2" x14ac:dyDescent="0.2">
      <c r="A753" s="15">
        <v>53923</v>
      </c>
      <c r="B753" t="s">
        <v>645</v>
      </c>
    </row>
    <row r="754" spans="1:2" x14ac:dyDescent="0.2">
      <c r="A754" s="15">
        <v>53926</v>
      </c>
      <c r="B754" t="s">
        <v>646</v>
      </c>
    </row>
    <row r="755" spans="1:2" x14ac:dyDescent="0.2">
      <c r="A755" s="15">
        <v>53927</v>
      </c>
      <c r="B755" t="s">
        <v>647</v>
      </c>
    </row>
    <row r="756" spans="1:2" x14ac:dyDescent="0.2">
      <c r="A756" s="15">
        <v>53928</v>
      </c>
      <c r="B756" t="s">
        <v>962</v>
      </c>
    </row>
    <row r="757" spans="1:2" x14ac:dyDescent="0.2">
      <c r="A757" s="15">
        <v>53929</v>
      </c>
      <c r="B757" t="s">
        <v>645</v>
      </c>
    </row>
    <row r="758" spans="1:2" x14ac:dyDescent="0.2">
      <c r="A758" s="15">
        <v>54101</v>
      </c>
      <c r="B758" t="s">
        <v>648</v>
      </c>
    </row>
    <row r="759" spans="1:2" x14ac:dyDescent="0.2">
      <c r="A759" s="15">
        <v>54103</v>
      </c>
      <c r="B759" t="s">
        <v>1065</v>
      </c>
    </row>
    <row r="760" spans="1:2" x14ac:dyDescent="0.2">
      <c r="A760" s="15">
        <v>54113</v>
      </c>
      <c r="B760" t="s">
        <v>649</v>
      </c>
    </row>
    <row r="761" spans="1:2" x14ac:dyDescent="0.2">
      <c r="A761" s="15">
        <v>54114</v>
      </c>
      <c r="B761" t="s">
        <v>650</v>
      </c>
    </row>
    <row r="762" spans="1:2" x14ac:dyDescent="0.2">
      <c r="A762" s="15">
        <v>54117</v>
      </c>
      <c r="B762" t="s">
        <v>651</v>
      </c>
    </row>
    <row r="763" spans="1:2" x14ac:dyDescent="0.2">
      <c r="A763" s="15">
        <v>54132</v>
      </c>
      <c r="B763" t="s">
        <v>652</v>
      </c>
    </row>
    <row r="764" spans="1:2" x14ac:dyDescent="0.2">
      <c r="A764" s="15">
        <v>54142</v>
      </c>
      <c r="B764" t="s">
        <v>653</v>
      </c>
    </row>
    <row r="765" spans="1:2" x14ac:dyDescent="0.2">
      <c r="A765" s="15">
        <v>54175</v>
      </c>
      <c r="B765" t="s">
        <v>654</v>
      </c>
    </row>
    <row r="766" spans="1:2" x14ac:dyDescent="0.2">
      <c r="A766" s="15">
        <v>54177</v>
      </c>
      <c r="B766" t="s">
        <v>655</v>
      </c>
    </row>
    <row r="767" spans="1:2" x14ac:dyDescent="0.2">
      <c r="A767" s="15">
        <v>54178</v>
      </c>
      <c r="B767" t="s">
        <v>656</v>
      </c>
    </row>
    <row r="768" spans="1:2" x14ac:dyDescent="0.2">
      <c r="A768" s="15">
        <v>54179</v>
      </c>
      <c r="B768" t="s">
        <v>657</v>
      </c>
    </row>
    <row r="769" spans="1:2" x14ac:dyDescent="0.2">
      <c r="A769" s="15">
        <v>54185</v>
      </c>
      <c r="B769" t="s">
        <v>658</v>
      </c>
    </row>
    <row r="770" spans="1:2" x14ac:dyDescent="0.2">
      <c r="A770" s="15">
        <v>54186</v>
      </c>
      <c r="B770" t="s">
        <v>659</v>
      </c>
    </row>
    <row r="771" spans="1:2" x14ac:dyDescent="0.2">
      <c r="A771" s="15">
        <v>54190</v>
      </c>
      <c r="B771" t="s">
        <v>660</v>
      </c>
    </row>
    <row r="772" spans="1:2" x14ac:dyDescent="0.2">
      <c r="A772" s="15">
        <v>54191</v>
      </c>
      <c r="B772" t="s">
        <v>963</v>
      </c>
    </row>
    <row r="773" spans="1:2" x14ac:dyDescent="0.2">
      <c r="A773" s="15">
        <v>54192</v>
      </c>
      <c r="B773" t="s">
        <v>1066</v>
      </c>
    </row>
    <row r="774" spans="1:2" x14ac:dyDescent="0.2">
      <c r="A774" s="15">
        <v>54193</v>
      </c>
      <c r="B774" t="s">
        <v>1067</v>
      </c>
    </row>
    <row r="775" spans="1:2" x14ac:dyDescent="0.2">
      <c r="A775" s="15">
        <v>54194</v>
      </c>
      <c r="B775" t="s">
        <v>1068</v>
      </c>
    </row>
    <row r="776" spans="1:2" x14ac:dyDescent="0.2">
      <c r="A776" s="15">
        <v>54301</v>
      </c>
      <c r="B776" t="s">
        <v>661</v>
      </c>
    </row>
    <row r="777" spans="1:2" x14ac:dyDescent="0.2">
      <c r="A777" s="15">
        <v>54302</v>
      </c>
      <c r="B777" t="s">
        <v>1069</v>
      </c>
    </row>
    <row r="778" spans="1:2" x14ac:dyDescent="0.2">
      <c r="A778" s="15">
        <v>54303</v>
      </c>
      <c r="B778" t="s">
        <v>1070</v>
      </c>
    </row>
    <row r="779" spans="1:2" x14ac:dyDescent="0.2">
      <c r="A779" s="15">
        <v>54304</v>
      </c>
      <c r="B779" t="s">
        <v>1071</v>
      </c>
    </row>
    <row r="780" spans="1:2" x14ac:dyDescent="0.2">
      <c r="A780" s="15">
        <v>54401</v>
      </c>
      <c r="B780" t="s">
        <v>662</v>
      </c>
    </row>
    <row r="781" spans="1:2" x14ac:dyDescent="0.2">
      <c r="A781" s="15">
        <v>54501</v>
      </c>
      <c r="B781" t="s">
        <v>663</v>
      </c>
    </row>
    <row r="782" spans="1:2" x14ac:dyDescent="0.2">
      <c r="A782" s="15">
        <v>54601</v>
      </c>
      <c r="B782" t="s">
        <v>664</v>
      </c>
    </row>
    <row r="783" spans="1:2" x14ac:dyDescent="0.2">
      <c r="A783" s="15">
        <v>54610</v>
      </c>
      <c r="B783" t="s">
        <v>665</v>
      </c>
    </row>
    <row r="784" spans="1:2" x14ac:dyDescent="0.2">
      <c r="A784" s="15">
        <v>54623</v>
      </c>
      <c r="B784" t="s">
        <v>666</v>
      </c>
    </row>
    <row r="785" spans="1:2" x14ac:dyDescent="0.2">
      <c r="A785" s="15">
        <v>54625</v>
      </c>
      <c r="B785" t="s">
        <v>667</v>
      </c>
    </row>
    <row r="786" spans="1:2" x14ac:dyDescent="0.2">
      <c r="A786" s="15">
        <v>54628</v>
      </c>
      <c r="B786" t="s">
        <v>668</v>
      </c>
    </row>
    <row r="787" spans="1:2" x14ac:dyDescent="0.2">
      <c r="A787" s="15">
        <v>54651</v>
      </c>
      <c r="B787" t="s">
        <v>669</v>
      </c>
    </row>
    <row r="788" spans="1:2" x14ac:dyDescent="0.2">
      <c r="A788" s="15">
        <v>54901</v>
      </c>
      <c r="B788" t="s">
        <v>670</v>
      </c>
    </row>
    <row r="789" spans="1:2" x14ac:dyDescent="0.2">
      <c r="A789" s="15">
        <v>54902</v>
      </c>
      <c r="B789" t="s">
        <v>671</v>
      </c>
    </row>
    <row r="790" spans="1:2" x14ac:dyDescent="0.2">
      <c r="A790" s="15">
        <v>56102</v>
      </c>
      <c r="B790" t="s">
        <v>672</v>
      </c>
    </row>
    <row r="791" spans="1:2" x14ac:dyDescent="0.2">
      <c r="A791" s="15">
        <v>56103</v>
      </c>
      <c r="B791" t="s">
        <v>673</v>
      </c>
    </row>
    <row r="792" spans="1:2" x14ac:dyDescent="0.2">
      <c r="A792" s="15">
        <v>56104</v>
      </c>
      <c r="B792" t="s">
        <v>674</v>
      </c>
    </row>
    <row r="793" spans="1:2" x14ac:dyDescent="0.2">
      <c r="A793" s="15">
        <v>56118</v>
      </c>
      <c r="B793" t="s">
        <v>675</v>
      </c>
    </row>
    <row r="794" spans="1:2" x14ac:dyDescent="0.2">
      <c r="A794" s="15">
        <v>56119</v>
      </c>
      <c r="B794" t="s">
        <v>676</v>
      </c>
    </row>
    <row r="795" spans="1:2" x14ac:dyDescent="0.2">
      <c r="A795" s="15">
        <v>56123</v>
      </c>
      <c r="B795" t="s">
        <v>677</v>
      </c>
    </row>
    <row r="796" spans="1:2" x14ac:dyDescent="0.2">
      <c r="A796" s="15">
        <v>56124</v>
      </c>
      <c r="B796" t="s">
        <v>678</v>
      </c>
    </row>
    <row r="797" spans="1:2" x14ac:dyDescent="0.2">
      <c r="A797" s="15">
        <v>56128</v>
      </c>
      <c r="B797" t="s">
        <v>679</v>
      </c>
    </row>
    <row r="798" spans="1:2" x14ac:dyDescent="0.2">
      <c r="A798" s="15">
        <v>56129</v>
      </c>
      <c r="B798" t="s">
        <v>680</v>
      </c>
    </row>
    <row r="799" spans="1:2" x14ac:dyDescent="0.2">
      <c r="A799" s="15">
        <v>56301</v>
      </c>
      <c r="B799" t="s">
        <v>681</v>
      </c>
    </row>
    <row r="800" spans="1:2" x14ac:dyDescent="0.2">
      <c r="A800" s="15">
        <v>56302</v>
      </c>
      <c r="B800" t="s">
        <v>682</v>
      </c>
    </row>
    <row r="801" spans="1:2" x14ac:dyDescent="0.2">
      <c r="A801" s="15">
        <v>57001</v>
      </c>
      <c r="B801" t="s">
        <v>683</v>
      </c>
    </row>
    <row r="802" spans="1:2" x14ac:dyDescent="0.2">
      <c r="A802" s="15">
        <v>57002</v>
      </c>
      <c r="B802" t="s">
        <v>684</v>
      </c>
    </row>
    <row r="803" spans="1:2" x14ac:dyDescent="0.2">
      <c r="A803" s="15">
        <v>57004</v>
      </c>
      <c r="B803" t="s">
        <v>685</v>
      </c>
    </row>
    <row r="804" spans="1:2" x14ac:dyDescent="0.2">
      <c r="A804" s="15">
        <v>57005</v>
      </c>
      <c r="B804" t="s">
        <v>686</v>
      </c>
    </row>
    <row r="805" spans="1:2" x14ac:dyDescent="0.2">
      <c r="A805" s="15">
        <v>57006</v>
      </c>
      <c r="B805" t="s">
        <v>687</v>
      </c>
    </row>
    <row r="806" spans="1:2" x14ac:dyDescent="0.2">
      <c r="A806" s="15">
        <v>57008</v>
      </c>
      <c r="B806" t="s">
        <v>688</v>
      </c>
    </row>
    <row r="807" spans="1:2" x14ac:dyDescent="0.2">
      <c r="A807" s="15">
        <v>57011</v>
      </c>
      <c r="B807" t="s">
        <v>689</v>
      </c>
    </row>
    <row r="808" spans="1:2" x14ac:dyDescent="0.2">
      <c r="A808" s="15">
        <v>57012</v>
      </c>
      <c r="B808" t="s">
        <v>690</v>
      </c>
    </row>
    <row r="809" spans="1:2" x14ac:dyDescent="0.2">
      <c r="A809" s="15">
        <v>57014</v>
      </c>
      <c r="B809" t="s">
        <v>691</v>
      </c>
    </row>
    <row r="810" spans="1:2" x14ac:dyDescent="0.2">
      <c r="A810" s="15">
        <v>57015</v>
      </c>
      <c r="B810" t="s">
        <v>692</v>
      </c>
    </row>
    <row r="811" spans="1:2" x14ac:dyDescent="0.2">
      <c r="A811" s="15">
        <v>57020</v>
      </c>
      <c r="B811" t="s">
        <v>1072</v>
      </c>
    </row>
    <row r="812" spans="1:2" x14ac:dyDescent="0.2">
      <c r="A812" s="15">
        <v>57101</v>
      </c>
      <c r="B812" t="s">
        <v>693</v>
      </c>
    </row>
    <row r="813" spans="1:2" x14ac:dyDescent="0.2">
      <c r="A813" s="15">
        <v>57201</v>
      </c>
      <c r="B813" t="s">
        <v>694</v>
      </c>
    </row>
    <row r="814" spans="1:2" x14ac:dyDescent="0.2">
      <c r="A814" s="15">
        <v>57202</v>
      </c>
      <c r="B814" t="s">
        <v>695</v>
      </c>
    </row>
    <row r="815" spans="1:2" x14ac:dyDescent="0.2">
      <c r="A815" s="15">
        <v>57203</v>
      </c>
      <c r="B815" t="s">
        <v>696</v>
      </c>
    </row>
    <row r="816" spans="1:2" x14ac:dyDescent="0.2">
      <c r="A816" s="15">
        <v>57204</v>
      </c>
      <c r="B816" t="s">
        <v>697</v>
      </c>
    </row>
    <row r="817" spans="1:2" x14ac:dyDescent="0.2">
      <c r="A817" s="15">
        <v>57205</v>
      </c>
      <c r="B817" t="s">
        <v>698</v>
      </c>
    </row>
    <row r="818" spans="1:2" x14ac:dyDescent="0.2">
      <c r="A818" s="15">
        <v>57206</v>
      </c>
      <c r="B818" t="s">
        <v>699</v>
      </c>
    </row>
    <row r="819" spans="1:2" x14ac:dyDescent="0.2">
      <c r="A819" s="15">
        <v>57207</v>
      </c>
      <c r="B819" t="s">
        <v>700</v>
      </c>
    </row>
    <row r="820" spans="1:2" x14ac:dyDescent="0.2">
      <c r="A820" s="15">
        <v>57209</v>
      </c>
      <c r="B820" t="s">
        <v>701</v>
      </c>
    </row>
    <row r="821" spans="1:2" x14ac:dyDescent="0.2">
      <c r="A821" s="15">
        <v>57210</v>
      </c>
      <c r="B821" t="s">
        <v>702</v>
      </c>
    </row>
    <row r="822" spans="1:2" x14ac:dyDescent="0.2">
      <c r="A822" s="15">
        <v>57211</v>
      </c>
      <c r="B822" t="s">
        <v>703</v>
      </c>
    </row>
    <row r="823" spans="1:2" x14ac:dyDescent="0.2">
      <c r="A823" s="15">
        <v>57212</v>
      </c>
      <c r="B823" t="s">
        <v>704</v>
      </c>
    </row>
    <row r="824" spans="1:2" x14ac:dyDescent="0.2">
      <c r="A824" s="15">
        <v>57213</v>
      </c>
      <c r="B824" t="s">
        <v>705</v>
      </c>
    </row>
    <row r="825" spans="1:2" x14ac:dyDescent="0.2">
      <c r="A825" s="15">
        <v>57214</v>
      </c>
      <c r="B825" t="s">
        <v>706</v>
      </c>
    </row>
    <row r="826" spans="1:2" x14ac:dyDescent="0.2">
      <c r="A826" s="15">
        <v>57215</v>
      </c>
      <c r="B826" t="s">
        <v>707</v>
      </c>
    </row>
    <row r="827" spans="1:2" x14ac:dyDescent="0.2">
      <c r="A827" s="15">
        <v>57216</v>
      </c>
      <c r="B827" t="s">
        <v>708</v>
      </c>
    </row>
    <row r="828" spans="1:2" x14ac:dyDescent="0.2">
      <c r="A828" s="15">
        <v>57217</v>
      </c>
      <c r="B828" t="s">
        <v>709</v>
      </c>
    </row>
    <row r="829" spans="1:2" x14ac:dyDescent="0.2">
      <c r="A829" s="15">
        <v>57219</v>
      </c>
      <c r="B829" t="s">
        <v>710</v>
      </c>
    </row>
    <row r="830" spans="1:2" x14ac:dyDescent="0.2">
      <c r="A830" s="15">
        <v>57220</v>
      </c>
      <c r="B830" t="s">
        <v>711</v>
      </c>
    </row>
    <row r="831" spans="1:2" x14ac:dyDescent="0.2">
      <c r="A831" s="15">
        <v>57221</v>
      </c>
      <c r="B831" t="s">
        <v>712</v>
      </c>
    </row>
    <row r="832" spans="1:2" x14ac:dyDescent="0.2">
      <c r="A832" s="15">
        <v>57222</v>
      </c>
      <c r="B832" t="s">
        <v>713</v>
      </c>
    </row>
    <row r="833" spans="1:2" x14ac:dyDescent="0.2">
      <c r="A833" s="15">
        <v>57225</v>
      </c>
      <c r="B833" t="s">
        <v>714</v>
      </c>
    </row>
    <row r="834" spans="1:2" x14ac:dyDescent="0.2">
      <c r="A834" s="15">
        <v>57226</v>
      </c>
      <c r="B834" t="s">
        <v>715</v>
      </c>
    </row>
    <row r="835" spans="1:2" x14ac:dyDescent="0.2">
      <c r="A835" s="15">
        <v>57227</v>
      </c>
      <c r="B835" t="s">
        <v>716</v>
      </c>
    </row>
    <row r="836" spans="1:2" x14ac:dyDescent="0.2">
      <c r="A836" s="15">
        <v>57228</v>
      </c>
      <c r="B836" t="s">
        <v>717</v>
      </c>
    </row>
    <row r="837" spans="1:2" x14ac:dyDescent="0.2">
      <c r="A837" s="15">
        <v>57229</v>
      </c>
      <c r="B837" t="s">
        <v>718</v>
      </c>
    </row>
    <row r="838" spans="1:2" x14ac:dyDescent="0.2">
      <c r="A838" s="15">
        <v>57231</v>
      </c>
      <c r="B838" t="s">
        <v>719</v>
      </c>
    </row>
    <row r="839" spans="1:2" x14ac:dyDescent="0.2">
      <c r="A839" s="15">
        <v>57232</v>
      </c>
      <c r="B839" t="s">
        <v>720</v>
      </c>
    </row>
    <row r="840" spans="1:2" x14ac:dyDescent="0.2">
      <c r="A840" s="15">
        <v>57234</v>
      </c>
      <c r="B840" t="s">
        <v>721</v>
      </c>
    </row>
    <row r="841" spans="1:2" x14ac:dyDescent="0.2">
      <c r="A841" s="15">
        <v>57235</v>
      </c>
      <c r="B841" t="s">
        <v>722</v>
      </c>
    </row>
    <row r="842" spans="1:2" x14ac:dyDescent="0.2">
      <c r="A842" s="15">
        <v>57236</v>
      </c>
      <c r="B842" t="s">
        <v>723</v>
      </c>
    </row>
    <row r="843" spans="1:2" x14ac:dyDescent="0.2">
      <c r="A843" s="15">
        <v>57238</v>
      </c>
      <c r="B843" t="s">
        <v>724</v>
      </c>
    </row>
    <row r="844" spans="1:2" x14ac:dyDescent="0.2">
      <c r="A844" s="15">
        <v>57239</v>
      </c>
      <c r="B844" t="s">
        <v>725</v>
      </c>
    </row>
    <row r="845" spans="1:2" x14ac:dyDescent="0.2">
      <c r="A845" s="15">
        <v>57242</v>
      </c>
      <c r="B845" t="s">
        <v>709</v>
      </c>
    </row>
    <row r="846" spans="1:2" x14ac:dyDescent="0.2">
      <c r="A846" s="15">
        <v>57243</v>
      </c>
      <c r="B846" t="s">
        <v>726</v>
      </c>
    </row>
    <row r="847" spans="1:2" x14ac:dyDescent="0.2">
      <c r="A847" s="15">
        <v>57244</v>
      </c>
      <c r="B847" t="s">
        <v>727</v>
      </c>
    </row>
    <row r="848" spans="1:2" x14ac:dyDescent="0.2">
      <c r="A848" s="15">
        <v>57245</v>
      </c>
      <c r="B848" t="s">
        <v>728</v>
      </c>
    </row>
    <row r="849" spans="1:2" x14ac:dyDescent="0.2">
      <c r="A849" s="15">
        <v>57247</v>
      </c>
      <c r="B849" t="s">
        <v>729</v>
      </c>
    </row>
    <row r="850" spans="1:2" x14ac:dyDescent="0.2">
      <c r="A850" s="15">
        <v>57248</v>
      </c>
      <c r="B850" t="s">
        <v>730</v>
      </c>
    </row>
    <row r="851" spans="1:2" x14ac:dyDescent="0.2">
      <c r="A851" s="15">
        <v>57249</v>
      </c>
      <c r="B851" t="s">
        <v>731</v>
      </c>
    </row>
    <row r="852" spans="1:2" x14ac:dyDescent="0.2">
      <c r="A852" s="15">
        <v>57250</v>
      </c>
      <c r="B852" t="s">
        <v>732</v>
      </c>
    </row>
    <row r="853" spans="1:2" x14ac:dyDescent="0.2">
      <c r="A853" s="15">
        <v>57251</v>
      </c>
      <c r="B853" t="s">
        <v>733</v>
      </c>
    </row>
    <row r="854" spans="1:2" x14ac:dyDescent="0.2">
      <c r="A854" s="15">
        <v>57252</v>
      </c>
      <c r="B854" t="s">
        <v>734</v>
      </c>
    </row>
    <row r="855" spans="1:2" x14ac:dyDescent="0.2">
      <c r="A855" s="15">
        <v>57253</v>
      </c>
      <c r="B855" t="s">
        <v>735</v>
      </c>
    </row>
    <row r="856" spans="1:2" x14ac:dyDescent="0.2">
      <c r="A856" s="15">
        <v>57254</v>
      </c>
      <c r="B856" t="s">
        <v>736</v>
      </c>
    </row>
    <row r="857" spans="1:2" x14ac:dyDescent="0.2">
      <c r="A857" s="15">
        <v>57255</v>
      </c>
      <c r="B857" t="s">
        <v>737</v>
      </c>
    </row>
    <row r="858" spans="1:2" x14ac:dyDescent="0.2">
      <c r="A858" s="15">
        <v>57256</v>
      </c>
      <c r="B858" t="s">
        <v>738</v>
      </c>
    </row>
    <row r="859" spans="1:2" x14ac:dyDescent="0.2">
      <c r="A859" s="15">
        <v>57257</v>
      </c>
      <c r="B859" t="s">
        <v>739</v>
      </c>
    </row>
    <row r="860" spans="1:2" x14ac:dyDescent="0.2">
      <c r="A860" s="15">
        <v>57258</v>
      </c>
      <c r="B860" t="s">
        <v>740</v>
      </c>
    </row>
    <row r="861" spans="1:2" x14ac:dyDescent="0.2">
      <c r="A861" s="15">
        <v>57259</v>
      </c>
      <c r="B861" t="s">
        <v>741</v>
      </c>
    </row>
    <row r="862" spans="1:2" x14ac:dyDescent="0.2">
      <c r="A862" s="15">
        <v>57260</v>
      </c>
      <c r="B862" t="s">
        <v>742</v>
      </c>
    </row>
    <row r="863" spans="1:2" x14ac:dyDescent="0.2">
      <c r="A863" s="15">
        <v>57262</v>
      </c>
      <c r="B863" t="s">
        <v>743</v>
      </c>
    </row>
    <row r="864" spans="1:2" x14ac:dyDescent="0.2">
      <c r="A864" s="15">
        <v>57263</v>
      </c>
      <c r="B864" t="s">
        <v>744</v>
      </c>
    </row>
    <row r="865" spans="1:2" x14ac:dyDescent="0.2">
      <c r="A865" s="15">
        <v>57264</v>
      </c>
      <c r="B865" t="s">
        <v>745</v>
      </c>
    </row>
    <row r="866" spans="1:2" x14ac:dyDescent="0.2">
      <c r="A866" s="15">
        <v>57265</v>
      </c>
      <c r="B866" t="s">
        <v>746</v>
      </c>
    </row>
    <row r="867" spans="1:2" x14ac:dyDescent="0.2">
      <c r="A867" s="15">
        <v>57266</v>
      </c>
      <c r="B867" t="s">
        <v>747</v>
      </c>
    </row>
    <row r="868" spans="1:2" x14ac:dyDescent="0.2">
      <c r="A868" s="15">
        <v>57267</v>
      </c>
      <c r="B868" t="s">
        <v>748</v>
      </c>
    </row>
    <row r="869" spans="1:2" x14ac:dyDescent="0.2">
      <c r="A869" s="15">
        <v>57268</v>
      </c>
      <c r="B869" t="s">
        <v>749</v>
      </c>
    </row>
    <row r="870" spans="1:2" x14ac:dyDescent="0.2">
      <c r="A870" s="15">
        <v>57269</v>
      </c>
      <c r="B870" t="s">
        <v>750</v>
      </c>
    </row>
    <row r="871" spans="1:2" x14ac:dyDescent="0.2">
      <c r="A871" s="15">
        <v>57270</v>
      </c>
      <c r="B871" t="s">
        <v>917</v>
      </c>
    </row>
    <row r="872" spans="1:2" x14ac:dyDescent="0.2">
      <c r="A872" s="15">
        <v>57401</v>
      </c>
      <c r="B872" t="s">
        <v>751</v>
      </c>
    </row>
    <row r="873" spans="1:2" x14ac:dyDescent="0.2">
      <c r="A873" s="15">
        <v>57402</v>
      </c>
      <c r="B873" t="s">
        <v>752</v>
      </c>
    </row>
    <row r="874" spans="1:2" x14ac:dyDescent="0.2">
      <c r="A874" s="15">
        <v>57403</v>
      </c>
      <c r="B874" t="s">
        <v>1073</v>
      </c>
    </row>
    <row r="875" spans="1:2" x14ac:dyDescent="0.2">
      <c r="A875" s="15">
        <v>57501</v>
      </c>
      <c r="B875" t="s">
        <v>753</v>
      </c>
    </row>
    <row r="876" spans="1:2" x14ac:dyDescent="0.2">
      <c r="A876" s="15">
        <v>57601</v>
      </c>
      <c r="B876" t="s">
        <v>754</v>
      </c>
    </row>
    <row r="877" spans="1:2" x14ac:dyDescent="0.2">
      <c r="A877" s="15">
        <v>57604</v>
      </c>
      <c r="B877" t="s">
        <v>755</v>
      </c>
    </row>
    <row r="878" spans="1:2" x14ac:dyDescent="0.2">
      <c r="A878" s="15">
        <v>57605</v>
      </c>
      <c r="B878" t="s">
        <v>756</v>
      </c>
    </row>
    <row r="879" spans="1:2" x14ac:dyDescent="0.2">
      <c r="A879" s="15">
        <v>57606</v>
      </c>
      <c r="B879" t="s">
        <v>757</v>
      </c>
    </row>
    <row r="880" spans="1:2" x14ac:dyDescent="0.2">
      <c r="A880" s="15">
        <v>57701</v>
      </c>
      <c r="B880" t="s">
        <v>758</v>
      </c>
    </row>
    <row r="881" spans="1:2" x14ac:dyDescent="0.2">
      <c r="A881" s="15">
        <v>58001</v>
      </c>
      <c r="B881" t="s">
        <v>759</v>
      </c>
    </row>
    <row r="882" spans="1:2" x14ac:dyDescent="0.2">
      <c r="A882" s="15">
        <v>58002</v>
      </c>
      <c r="B882" t="s">
        <v>1074</v>
      </c>
    </row>
    <row r="883" spans="1:2" x14ac:dyDescent="0.2">
      <c r="A883" s="15">
        <v>58004</v>
      </c>
      <c r="B883" t="s">
        <v>926</v>
      </c>
    </row>
    <row r="884" spans="1:2" x14ac:dyDescent="0.2">
      <c r="A884" s="15">
        <v>59101</v>
      </c>
      <c r="B884" t="s">
        <v>760</v>
      </c>
    </row>
    <row r="885" spans="1:2" x14ac:dyDescent="0.2">
      <c r="A885" s="15">
        <v>59103</v>
      </c>
      <c r="B885" t="s">
        <v>761</v>
      </c>
    </row>
    <row r="886" spans="1:2" x14ac:dyDescent="0.2">
      <c r="A886" s="15">
        <v>59112</v>
      </c>
      <c r="B886" t="s">
        <v>762</v>
      </c>
    </row>
    <row r="887" spans="1:2" x14ac:dyDescent="0.2">
      <c r="A887" s="15">
        <v>59146</v>
      </c>
      <c r="B887" t="s">
        <v>763</v>
      </c>
    </row>
    <row r="888" spans="1:2" x14ac:dyDescent="0.2">
      <c r="A888" s="15">
        <v>59173</v>
      </c>
      <c r="B888" t="s">
        <v>764</v>
      </c>
    </row>
    <row r="889" spans="1:2" x14ac:dyDescent="0.2">
      <c r="A889" s="15">
        <v>59178</v>
      </c>
      <c r="B889" t="s">
        <v>765</v>
      </c>
    </row>
    <row r="890" spans="1:2" x14ac:dyDescent="0.2">
      <c r="A890" s="15">
        <v>59181</v>
      </c>
      <c r="B890" t="s">
        <v>766</v>
      </c>
    </row>
    <row r="891" spans="1:2" x14ac:dyDescent="0.2">
      <c r="A891" s="15">
        <v>59182</v>
      </c>
      <c r="B891" t="s">
        <v>767</v>
      </c>
    </row>
    <row r="892" spans="1:2" x14ac:dyDescent="0.2">
      <c r="A892" s="15">
        <v>59184</v>
      </c>
      <c r="B892" t="s">
        <v>918</v>
      </c>
    </row>
    <row r="893" spans="1:2" x14ac:dyDescent="0.2">
      <c r="A893" s="15">
        <v>59185</v>
      </c>
      <c r="B893" t="s">
        <v>919</v>
      </c>
    </row>
    <row r="894" spans="1:2" x14ac:dyDescent="0.2">
      <c r="A894" s="15">
        <v>59186</v>
      </c>
      <c r="B894" t="s">
        <v>964</v>
      </c>
    </row>
    <row r="895" spans="1:2" x14ac:dyDescent="0.2">
      <c r="A895" s="15">
        <v>59187</v>
      </c>
      <c r="B895" t="s">
        <v>965</v>
      </c>
    </row>
    <row r="896" spans="1:2" x14ac:dyDescent="0.2">
      <c r="A896" s="15">
        <v>59188</v>
      </c>
      <c r="B896" t="s">
        <v>966</v>
      </c>
    </row>
    <row r="897" spans="1:2" x14ac:dyDescent="0.2">
      <c r="A897" s="15">
        <v>59189</v>
      </c>
      <c r="B897" t="s">
        <v>1075</v>
      </c>
    </row>
    <row r="898" spans="1:2" x14ac:dyDescent="0.2">
      <c r="A898" s="15">
        <v>59190</v>
      </c>
      <c r="B898" t="s">
        <v>1076</v>
      </c>
    </row>
    <row r="899" spans="1:2" x14ac:dyDescent="0.2">
      <c r="A899" s="15">
        <v>59191</v>
      </c>
      <c r="B899" t="s">
        <v>1077</v>
      </c>
    </row>
    <row r="900" spans="1:2" x14ac:dyDescent="0.2">
      <c r="A900" s="15">
        <v>59192</v>
      </c>
      <c r="B900" t="s">
        <v>1078</v>
      </c>
    </row>
    <row r="901" spans="1:2" x14ac:dyDescent="0.2">
      <c r="A901" s="15">
        <v>59193</v>
      </c>
      <c r="B901" t="s">
        <v>1079</v>
      </c>
    </row>
    <row r="902" spans="1:2" x14ac:dyDescent="0.2">
      <c r="A902" s="15">
        <v>59194</v>
      </c>
      <c r="B902" t="s">
        <v>1080</v>
      </c>
    </row>
    <row r="903" spans="1:2" x14ac:dyDescent="0.2">
      <c r="A903" s="15">
        <v>59195</v>
      </c>
      <c r="B903" t="s">
        <v>1081</v>
      </c>
    </row>
    <row r="904" spans="1:2" x14ac:dyDescent="0.2">
      <c r="A904" s="15">
        <v>60001</v>
      </c>
      <c r="B904" t="s">
        <v>768</v>
      </c>
    </row>
    <row r="905" spans="1:2" x14ac:dyDescent="0.2">
      <c r="A905" s="15">
        <v>60003</v>
      </c>
      <c r="B905" t="s">
        <v>769</v>
      </c>
    </row>
    <row r="906" spans="1:2" x14ac:dyDescent="0.2">
      <c r="A906" s="15">
        <v>60005</v>
      </c>
      <c r="B906" t="s">
        <v>770</v>
      </c>
    </row>
    <row r="907" spans="1:2" x14ac:dyDescent="0.2">
      <c r="A907" s="15">
        <v>60060</v>
      </c>
      <c r="B907" t="s">
        <v>771</v>
      </c>
    </row>
    <row r="908" spans="1:2" x14ac:dyDescent="0.2">
      <c r="A908" s="15">
        <v>60110</v>
      </c>
      <c r="B908" t="s">
        <v>772</v>
      </c>
    </row>
    <row r="909" spans="1:2" x14ac:dyDescent="0.2">
      <c r="A909" s="15">
        <v>60115</v>
      </c>
      <c r="B909" t="s">
        <v>773</v>
      </c>
    </row>
    <row r="910" spans="1:2" x14ac:dyDescent="0.2">
      <c r="A910" s="15">
        <v>61001</v>
      </c>
      <c r="B910" t="s">
        <v>774</v>
      </c>
    </row>
    <row r="911" spans="1:2" x14ac:dyDescent="0.2">
      <c r="A911" s="15">
        <v>61006</v>
      </c>
      <c r="B911" t="s">
        <v>920</v>
      </c>
    </row>
    <row r="912" spans="1:2" x14ac:dyDescent="0.2">
      <c r="A912" s="15">
        <v>61101</v>
      </c>
      <c r="B912" t="s">
        <v>775</v>
      </c>
    </row>
    <row r="913" spans="1:2" x14ac:dyDescent="0.2">
      <c r="A913" s="15">
        <v>61104</v>
      </c>
      <c r="B913" t="s">
        <v>776</v>
      </c>
    </row>
    <row r="914" spans="1:2" x14ac:dyDescent="0.2">
      <c r="A914" s="15">
        <v>61105</v>
      </c>
      <c r="B914" t="s">
        <v>777</v>
      </c>
    </row>
    <row r="915" spans="1:2" x14ac:dyDescent="0.2">
      <c r="A915" s="15">
        <v>61110</v>
      </c>
      <c r="B915" t="s">
        <v>778</v>
      </c>
    </row>
    <row r="916" spans="1:2" x14ac:dyDescent="0.2">
      <c r="A916" s="15">
        <v>62001</v>
      </c>
      <c r="B916" t="s">
        <v>779</v>
      </c>
    </row>
    <row r="917" spans="1:2" x14ac:dyDescent="0.2">
      <c r="A917" s="15">
        <v>62005</v>
      </c>
      <c r="B917" t="s">
        <v>1082</v>
      </c>
    </row>
    <row r="918" spans="1:2" x14ac:dyDescent="0.2">
      <c r="A918" s="15">
        <v>62101</v>
      </c>
      <c r="B918" t="s">
        <v>780</v>
      </c>
    </row>
    <row r="919" spans="1:2" x14ac:dyDescent="0.2">
      <c r="A919" s="15">
        <v>62103</v>
      </c>
      <c r="B919" t="s">
        <v>781</v>
      </c>
    </row>
    <row r="920" spans="1:2" x14ac:dyDescent="0.2">
      <c r="A920" s="15">
        <v>62104</v>
      </c>
      <c r="B920" t="s">
        <v>782</v>
      </c>
    </row>
    <row r="921" spans="1:2" x14ac:dyDescent="0.2">
      <c r="A921" s="15">
        <v>62105</v>
      </c>
      <c r="B921" t="s">
        <v>783</v>
      </c>
    </row>
    <row r="922" spans="1:2" x14ac:dyDescent="0.2">
      <c r="A922" s="15">
        <v>62106</v>
      </c>
      <c r="B922" t="s">
        <v>784</v>
      </c>
    </row>
    <row r="923" spans="1:2" x14ac:dyDescent="0.2">
      <c r="A923" s="15">
        <v>62107</v>
      </c>
      <c r="B923" t="s">
        <v>785</v>
      </c>
    </row>
    <row r="924" spans="1:2" x14ac:dyDescent="0.2">
      <c r="A924" s="15">
        <v>62111</v>
      </c>
      <c r="B924" t="s">
        <v>786</v>
      </c>
    </row>
    <row r="925" spans="1:2" x14ac:dyDescent="0.2">
      <c r="A925" s="15">
        <v>62112</v>
      </c>
      <c r="B925" t="s">
        <v>787</v>
      </c>
    </row>
    <row r="926" spans="1:2" x14ac:dyDescent="0.2">
      <c r="A926" s="15">
        <v>62114</v>
      </c>
      <c r="B926" t="s">
        <v>921</v>
      </c>
    </row>
    <row r="927" spans="1:2" x14ac:dyDescent="0.2">
      <c r="A927" s="15">
        <v>62116</v>
      </c>
      <c r="B927" t="s">
        <v>788</v>
      </c>
    </row>
    <row r="928" spans="1:2" x14ac:dyDescent="0.2">
      <c r="A928" s="15">
        <v>62118</v>
      </c>
      <c r="B928" t="s">
        <v>789</v>
      </c>
    </row>
    <row r="929" spans="1:2" x14ac:dyDescent="0.2">
      <c r="A929" s="15">
        <v>62119</v>
      </c>
      <c r="B929" t="s">
        <v>790</v>
      </c>
    </row>
    <row r="930" spans="1:2" x14ac:dyDescent="0.2">
      <c r="A930" s="15">
        <v>62120</v>
      </c>
      <c r="B930" t="s">
        <v>922</v>
      </c>
    </row>
    <row r="931" spans="1:2" x14ac:dyDescent="0.2">
      <c r="A931" s="15">
        <v>62121</v>
      </c>
      <c r="B931" t="s">
        <v>923</v>
      </c>
    </row>
    <row r="932" spans="1:2" x14ac:dyDescent="0.2">
      <c r="A932" s="15">
        <v>62122</v>
      </c>
      <c r="B932" t="s">
        <v>791</v>
      </c>
    </row>
    <row r="933" spans="1:2" x14ac:dyDescent="0.2">
      <c r="A933" s="15">
        <v>62128</v>
      </c>
      <c r="B933" t="s">
        <v>792</v>
      </c>
    </row>
    <row r="934" spans="1:2" x14ac:dyDescent="0.2">
      <c r="A934" s="15">
        <v>62131</v>
      </c>
      <c r="B934" t="s">
        <v>793</v>
      </c>
    </row>
    <row r="935" spans="1:2" x14ac:dyDescent="0.2">
      <c r="A935" s="15">
        <v>62132</v>
      </c>
      <c r="B935" t="s">
        <v>794</v>
      </c>
    </row>
    <row r="936" spans="1:2" x14ac:dyDescent="0.2">
      <c r="A936" s="15">
        <v>62135</v>
      </c>
      <c r="B936" t="s">
        <v>795</v>
      </c>
    </row>
    <row r="937" spans="1:2" x14ac:dyDescent="0.2">
      <c r="A937" s="15">
        <v>62137</v>
      </c>
      <c r="B937" t="s">
        <v>796</v>
      </c>
    </row>
    <row r="938" spans="1:2" x14ac:dyDescent="0.2">
      <c r="A938" s="15">
        <v>62138</v>
      </c>
      <c r="B938" t="s">
        <v>797</v>
      </c>
    </row>
    <row r="939" spans="1:2" x14ac:dyDescent="0.2">
      <c r="A939" s="15">
        <v>62139</v>
      </c>
      <c r="B939" t="s">
        <v>798</v>
      </c>
    </row>
    <row r="940" spans="1:2" x14ac:dyDescent="0.2">
      <c r="A940" s="15">
        <v>62140</v>
      </c>
      <c r="B940" t="s">
        <v>799</v>
      </c>
    </row>
    <row r="941" spans="1:2" x14ac:dyDescent="0.2">
      <c r="A941" s="15">
        <v>62141</v>
      </c>
      <c r="B941" t="s">
        <v>800</v>
      </c>
    </row>
    <row r="942" spans="1:2" x14ac:dyDescent="0.2">
      <c r="A942" s="15">
        <v>62146</v>
      </c>
      <c r="B942" t="s">
        <v>801</v>
      </c>
    </row>
    <row r="943" spans="1:2" x14ac:dyDescent="0.2">
      <c r="A943" s="15">
        <v>62147</v>
      </c>
      <c r="B943" t="s">
        <v>802</v>
      </c>
    </row>
    <row r="944" spans="1:2" x14ac:dyDescent="0.2">
      <c r="A944" s="15">
        <v>62148</v>
      </c>
      <c r="B944" t="s">
        <v>803</v>
      </c>
    </row>
    <row r="945" spans="1:2" x14ac:dyDescent="0.2">
      <c r="A945" s="15">
        <v>62149</v>
      </c>
      <c r="B945" t="s">
        <v>804</v>
      </c>
    </row>
    <row r="946" spans="1:2" x14ac:dyDescent="0.2">
      <c r="A946" s="15">
        <v>62150</v>
      </c>
      <c r="B946" t="s">
        <v>805</v>
      </c>
    </row>
    <row r="947" spans="1:2" x14ac:dyDescent="0.2">
      <c r="A947" s="15">
        <v>62151</v>
      </c>
      <c r="B947" t="s">
        <v>806</v>
      </c>
    </row>
    <row r="948" spans="1:2" x14ac:dyDescent="0.2">
      <c r="A948" s="15">
        <v>62152</v>
      </c>
      <c r="B948" t="s">
        <v>807</v>
      </c>
    </row>
    <row r="949" spans="1:2" x14ac:dyDescent="0.2">
      <c r="A949" s="15">
        <v>62153</v>
      </c>
      <c r="B949" t="s">
        <v>808</v>
      </c>
    </row>
    <row r="950" spans="1:2" x14ac:dyDescent="0.2">
      <c r="A950" s="15">
        <v>62154</v>
      </c>
      <c r="B950" t="s">
        <v>1083</v>
      </c>
    </row>
    <row r="951" spans="1:2" x14ac:dyDescent="0.2">
      <c r="A951" s="15">
        <v>62155</v>
      </c>
      <c r="B951" t="s">
        <v>1084</v>
      </c>
    </row>
    <row r="952" spans="1:2" x14ac:dyDescent="0.2">
      <c r="A952" s="15">
        <v>62156</v>
      </c>
      <c r="B952" t="s">
        <v>1085</v>
      </c>
    </row>
    <row r="953" spans="1:2" x14ac:dyDescent="0.2">
      <c r="A953" s="15">
        <v>63001</v>
      </c>
      <c r="B953" t="s">
        <v>809</v>
      </c>
    </row>
    <row r="954" spans="1:2" x14ac:dyDescent="0.2">
      <c r="A954" s="15">
        <v>64001</v>
      </c>
      <c r="B954" t="s">
        <v>810</v>
      </c>
    </row>
    <row r="955" spans="1:2" x14ac:dyDescent="0.2">
      <c r="A955" s="15">
        <v>64003</v>
      </c>
      <c r="B955" t="s">
        <v>811</v>
      </c>
    </row>
    <row r="956" spans="1:2" x14ac:dyDescent="0.2">
      <c r="A956" s="15">
        <v>65001</v>
      </c>
      <c r="B956" t="s">
        <v>812</v>
      </c>
    </row>
    <row r="957" spans="1:2" x14ac:dyDescent="0.2">
      <c r="A957" s="15">
        <v>66001</v>
      </c>
      <c r="B957" t="s">
        <v>813</v>
      </c>
    </row>
    <row r="958" spans="1:2" x14ac:dyDescent="0.2">
      <c r="A958" s="15">
        <v>66007</v>
      </c>
      <c r="B958" t="s">
        <v>814</v>
      </c>
    </row>
    <row r="959" spans="1:2" x14ac:dyDescent="0.2">
      <c r="A959" s="15">
        <v>66008</v>
      </c>
      <c r="B959" t="s">
        <v>815</v>
      </c>
    </row>
    <row r="960" spans="1:2" x14ac:dyDescent="0.2">
      <c r="A960" s="15">
        <v>67001</v>
      </c>
      <c r="B960" t="s">
        <v>816</v>
      </c>
    </row>
    <row r="961" spans="1:2" x14ac:dyDescent="0.2">
      <c r="A961" s="15">
        <v>67007</v>
      </c>
      <c r="B961" t="s">
        <v>817</v>
      </c>
    </row>
    <row r="962" spans="1:2" x14ac:dyDescent="0.2">
      <c r="A962" s="15">
        <v>80001</v>
      </c>
      <c r="B962" t="s">
        <v>818</v>
      </c>
    </row>
    <row r="963" spans="1:2" x14ac:dyDescent="0.2">
      <c r="A963" s="15">
        <v>80002</v>
      </c>
      <c r="B963" t="s">
        <v>819</v>
      </c>
    </row>
    <row r="964" spans="1:2" x14ac:dyDescent="0.2">
      <c r="A964" s="15">
        <v>80003</v>
      </c>
      <c r="B964" t="s">
        <v>820</v>
      </c>
    </row>
    <row r="965" spans="1:2" x14ac:dyDescent="0.2">
      <c r="A965" s="15">
        <v>80101</v>
      </c>
      <c r="B965" t="s">
        <v>821</v>
      </c>
    </row>
    <row r="966" spans="1:2" x14ac:dyDescent="0.2">
      <c r="A966" s="15">
        <v>81102</v>
      </c>
      <c r="B966" t="s">
        <v>822</v>
      </c>
    </row>
    <row r="967" spans="1:2" x14ac:dyDescent="0.2">
      <c r="A967" s="15">
        <v>81301</v>
      </c>
      <c r="B967" t="s">
        <v>823</v>
      </c>
    </row>
    <row r="968" spans="1:2" x14ac:dyDescent="0.2">
      <c r="A968" s="15">
        <v>81401</v>
      </c>
      <c r="B968" t="s">
        <v>967</v>
      </c>
    </row>
    <row r="969" spans="1:2" x14ac:dyDescent="0.2">
      <c r="A969" s="15">
        <v>81405</v>
      </c>
      <c r="B969" t="s">
        <v>824</v>
      </c>
    </row>
    <row r="970" spans="1:2" x14ac:dyDescent="0.2">
      <c r="A970" s="15">
        <v>81407</v>
      </c>
      <c r="B970" t="s">
        <v>825</v>
      </c>
    </row>
    <row r="971" spans="1:2" x14ac:dyDescent="0.2">
      <c r="A971" s="15">
        <v>81408</v>
      </c>
      <c r="B971" t="s">
        <v>826</v>
      </c>
    </row>
    <row r="972" spans="1:2" x14ac:dyDescent="0.2">
      <c r="A972" s="15">
        <v>81410</v>
      </c>
      <c r="B972" t="s">
        <v>827</v>
      </c>
    </row>
    <row r="973" spans="1:2" x14ac:dyDescent="0.2">
      <c r="A973" s="15">
        <v>81412</v>
      </c>
      <c r="B973" t="s">
        <v>1086</v>
      </c>
    </row>
    <row r="974" spans="1:2" x14ac:dyDescent="0.2">
      <c r="A974" s="15">
        <v>81501</v>
      </c>
      <c r="B974" t="s">
        <v>828</v>
      </c>
    </row>
    <row r="975" spans="1:2" x14ac:dyDescent="0.2">
      <c r="A975" s="15">
        <v>81502</v>
      </c>
      <c r="B975" t="s">
        <v>829</v>
      </c>
    </row>
    <row r="976" spans="1:2" x14ac:dyDescent="0.2">
      <c r="A976" s="15">
        <v>81505</v>
      </c>
      <c r="B976" t="s">
        <v>830</v>
      </c>
    </row>
    <row r="977" spans="1:2" x14ac:dyDescent="0.2">
      <c r="A977" s="15">
        <v>81506</v>
      </c>
      <c r="B977" t="s">
        <v>831</v>
      </c>
    </row>
    <row r="978" spans="1:2" x14ac:dyDescent="0.2">
      <c r="A978" s="15">
        <v>81507</v>
      </c>
      <c r="B978" t="s">
        <v>832</v>
      </c>
    </row>
    <row r="979" spans="1:2" x14ac:dyDescent="0.2">
      <c r="A979" s="15">
        <v>81512</v>
      </c>
      <c r="B979" t="s">
        <v>833</v>
      </c>
    </row>
    <row r="980" spans="1:2" x14ac:dyDescent="0.2">
      <c r="A980" s="15">
        <v>81561</v>
      </c>
      <c r="B980" t="s">
        <v>1087</v>
      </c>
    </row>
    <row r="981" spans="1:2" x14ac:dyDescent="0.2">
      <c r="A981" s="15">
        <v>81576</v>
      </c>
      <c r="B981" t="s">
        <v>1088</v>
      </c>
    </row>
    <row r="982" spans="1:2" x14ac:dyDescent="0.2">
      <c r="A982" s="15">
        <v>81614</v>
      </c>
      <c r="B982" t="s">
        <v>834</v>
      </c>
    </row>
    <row r="983" spans="1:2" x14ac:dyDescent="0.2">
      <c r="A983" s="15">
        <v>81636</v>
      </c>
      <c r="B983" t="s">
        <v>835</v>
      </c>
    </row>
    <row r="984" spans="1:2" x14ac:dyDescent="0.2">
      <c r="A984" s="15">
        <v>81641</v>
      </c>
      <c r="B984" t="s">
        <v>836</v>
      </c>
    </row>
    <row r="985" spans="1:2" x14ac:dyDescent="0.2">
      <c r="A985" s="15">
        <v>81653</v>
      </c>
      <c r="B985" t="s">
        <v>837</v>
      </c>
    </row>
    <row r="986" spans="1:2" x14ac:dyDescent="0.2">
      <c r="A986" s="15">
        <v>81655</v>
      </c>
      <c r="B986" t="s">
        <v>838</v>
      </c>
    </row>
    <row r="987" spans="1:2" x14ac:dyDescent="0.2">
      <c r="A987" s="15">
        <v>81661</v>
      </c>
      <c r="B987" t="s">
        <v>839</v>
      </c>
    </row>
    <row r="988" spans="1:2" x14ac:dyDescent="0.2">
      <c r="A988" s="15">
        <v>81662</v>
      </c>
      <c r="B988" t="s">
        <v>840</v>
      </c>
    </row>
    <row r="989" spans="1:2" x14ac:dyDescent="0.2">
      <c r="A989" s="15">
        <v>81678</v>
      </c>
      <c r="B989" t="s">
        <v>841</v>
      </c>
    </row>
    <row r="990" spans="1:2" x14ac:dyDescent="0.2">
      <c r="A990" s="15">
        <v>81693</v>
      </c>
      <c r="B990" t="s">
        <v>842</v>
      </c>
    </row>
    <row r="991" spans="1:2" x14ac:dyDescent="0.2">
      <c r="A991" s="15">
        <v>81707</v>
      </c>
      <c r="B991" t="s">
        <v>843</v>
      </c>
    </row>
    <row r="992" spans="1:2" x14ac:dyDescent="0.2">
      <c r="A992" s="15">
        <v>81713</v>
      </c>
      <c r="B992" t="s">
        <v>844</v>
      </c>
    </row>
    <row r="993" spans="1:2" x14ac:dyDescent="0.2">
      <c r="A993" s="15">
        <v>81716</v>
      </c>
      <c r="B993" t="s">
        <v>845</v>
      </c>
    </row>
    <row r="994" spans="1:2" x14ac:dyDescent="0.2">
      <c r="A994" s="15">
        <v>81718</v>
      </c>
      <c r="B994" t="s">
        <v>846</v>
      </c>
    </row>
    <row r="995" spans="1:2" x14ac:dyDescent="0.2">
      <c r="A995" s="15">
        <v>81720</v>
      </c>
      <c r="B995" t="s">
        <v>847</v>
      </c>
    </row>
    <row r="996" spans="1:2" x14ac:dyDescent="0.2">
      <c r="A996" s="15">
        <v>81721</v>
      </c>
      <c r="B996" t="s">
        <v>848</v>
      </c>
    </row>
    <row r="997" spans="1:2" x14ac:dyDescent="0.2">
      <c r="A997" s="15">
        <v>81722</v>
      </c>
      <c r="B997" t="s">
        <v>849</v>
      </c>
    </row>
    <row r="998" spans="1:2" x14ac:dyDescent="0.2">
      <c r="A998" s="15">
        <v>81723</v>
      </c>
      <c r="B998" t="s">
        <v>850</v>
      </c>
    </row>
    <row r="999" spans="1:2" x14ac:dyDescent="0.2">
      <c r="A999" s="15">
        <v>81726</v>
      </c>
      <c r="B999" t="s">
        <v>924</v>
      </c>
    </row>
    <row r="1000" spans="1:2" x14ac:dyDescent="0.2">
      <c r="A1000" s="15">
        <v>81729</v>
      </c>
      <c r="B1000" t="s">
        <v>1089</v>
      </c>
    </row>
    <row r="1001" spans="1:2" x14ac:dyDescent="0.2">
      <c r="A1001" s="15">
        <v>81730</v>
      </c>
      <c r="B1001" t="s">
        <v>1090</v>
      </c>
    </row>
    <row r="1002" spans="1:2" x14ac:dyDescent="0.2">
      <c r="A1002" s="15">
        <v>81731</v>
      </c>
      <c r="B1002" t="s">
        <v>1091</v>
      </c>
    </row>
    <row r="1003" spans="1:2" x14ac:dyDescent="0.2">
      <c r="A1003" s="15">
        <v>81732</v>
      </c>
      <c r="B1003" t="s">
        <v>1092</v>
      </c>
    </row>
    <row r="1004" spans="1:2" x14ac:dyDescent="0.2">
      <c r="A1004" s="15">
        <v>81733</v>
      </c>
      <c r="B1004" t="s">
        <v>1093</v>
      </c>
    </row>
    <row r="1005" spans="1:2" x14ac:dyDescent="0.2">
      <c r="A1005" s="15">
        <v>81734</v>
      </c>
      <c r="B1005" t="s">
        <v>1094</v>
      </c>
    </row>
    <row r="1006" spans="1:2" x14ac:dyDescent="0.2">
      <c r="A1006" s="15">
        <v>81735</v>
      </c>
      <c r="B1006" t="s">
        <v>1095</v>
      </c>
    </row>
    <row r="1007" spans="1:2" x14ac:dyDescent="0.2">
      <c r="A1007" s="15">
        <v>81736</v>
      </c>
      <c r="B1007" t="s">
        <v>1096</v>
      </c>
    </row>
    <row r="1008" spans="1:2" x14ac:dyDescent="0.2">
      <c r="A1008" s="15">
        <v>82001</v>
      </c>
      <c r="B1008" t="s">
        <v>1097</v>
      </c>
    </row>
    <row r="1009" spans="1:2" x14ac:dyDescent="0.2">
      <c r="A1009" s="15">
        <v>82002</v>
      </c>
      <c r="B1009" t="s">
        <v>851</v>
      </c>
    </row>
    <row r="1010" spans="1:2" x14ac:dyDescent="0.2">
      <c r="A1010" s="15">
        <v>82003</v>
      </c>
      <c r="B1010" t="s">
        <v>852</v>
      </c>
    </row>
    <row r="1011" spans="1:2" x14ac:dyDescent="0.2">
      <c r="A1011" s="15">
        <v>82101</v>
      </c>
      <c r="B1011" t="s">
        <v>853</v>
      </c>
    </row>
    <row r="1012" spans="1:2" x14ac:dyDescent="0.2">
      <c r="A1012" s="15">
        <v>82105</v>
      </c>
      <c r="B1012" t="s">
        <v>854</v>
      </c>
    </row>
    <row r="1013" spans="1:2" x14ac:dyDescent="0.2">
      <c r="A1013" s="15">
        <v>82107</v>
      </c>
      <c r="B1013" t="s">
        <v>855</v>
      </c>
    </row>
    <row r="1014" spans="1:2" x14ac:dyDescent="0.2">
      <c r="A1014" s="15">
        <v>82108</v>
      </c>
      <c r="B1014" t="s">
        <v>856</v>
      </c>
    </row>
    <row r="1015" spans="1:2" x14ac:dyDescent="0.2">
      <c r="A1015" s="15">
        <v>82405</v>
      </c>
      <c r="B1015" t="s">
        <v>857</v>
      </c>
    </row>
    <row r="1016" spans="1:2" x14ac:dyDescent="0.2">
      <c r="A1016" s="15">
        <v>82406</v>
      </c>
      <c r="B1016" t="s">
        <v>858</v>
      </c>
    </row>
    <row r="1017" spans="1:2" x14ac:dyDescent="0.2">
      <c r="A1017" s="15">
        <v>82407</v>
      </c>
      <c r="B1017" t="s">
        <v>859</v>
      </c>
    </row>
    <row r="1018" spans="1:2" x14ac:dyDescent="0.2">
      <c r="A1018" s="15">
        <v>82408</v>
      </c>
      <c r="B1018" t="s">
        <v>1098</v>
      </c>
    </row>
    <row r="1019" spans="1:2" x14ac:dyDescent="0.2">
      <c r="A1019" s="15">
        <v>83001</v>
      </c>
      <c r="B1019" t="s">
        <v>860</v>
      </c>
    </row>
    <row r="1020" spans="1:2" x14ac:dyDescent="0.2">
      <c r="A1020" s="15">
        <v>83002</v>
      </c>
      <c r="B1020" t="s">
        <v>861</v>
      </c>
    </row>
    <row r="1021" spans="1:2" x14ac:dyDescent="0.2">
      <c r="A1021" s="15">
        <v>84001</v>
      </c>
      <c r="B1021" t="s">
        <v>862</v>
      </c>
    </row>
    <row r="1022" spans="1:2" x14ac:dyDescent="0.2">
      <c r="A1022" s="15">
        <v>84002</v>
      </c>
      <c r="B1022" t="s">
        <v>863</v>
      </c>
    </row>
    <row r="1023" spans="1:2" x14ac:dyDescent="0.2">
      <c r="A1023" s="15">
        <v>84003</v>
      </c>
      <c r="B1023" t="s">
        <v>864</v>
      </c>
    </row>
    <row r="1024" spans="1:2" x14ac:dyDescent="0.2">
      <c r="A1024" s="15">
        <v>84004</v>
      </c>
      <c r="B1024" t="s">
        <v>1099</v>
      </c>
    </row>
    <row r="1025" spans="1:2" x14ac:dyDescent="0.2">
      <c r="A1025" s="15">
        <v>84005</v>
      </c>
      <c r="B1025" t="s">
        <v>1100</v>
      </c>
    </row>
    <row r="1026" spans="1:2" x14ac:dyDescent="0.2">
      <c r="A1026" s="15">
        <v>85001</v>
      </c>
      <c r="B1026" t="s">
        <v>865</v>
      </c>
    </row>
    <row r="1027" spans="1:2" x14ac:dyDescent="0.2">
      <c r="A1027" s="15">
        <v>85002</v>
      </c>
      <c r="B1027" t="s">
        <v>866</v>
      </c>
    </row>
    <row r="1028" spans="1:2" x14ac:dyDescent="0.2">
      <c r="A1028" s="15">
        <v>86001</v>
      </c>
      <c r="B1028" t="s">
        <v>867</v>
      </c>
    </row>
    <row r="1029" spans="1:2" x14ac:dyDescent="0.2">
      <c r="A1029" s="15">
        <v>86002</v>
      </c>
      <c r="B1029" t="s">
        <v>868</v>
      </c>
    </row>
    <row r="1030" spans="1:2" x14ac:dyDescent="0.2">
      <c r="A1030" s="15">
        <v>87001</v>
      </c>
      <c r="B1030" t="s">
        <v>869</v>
      </c>
    </row>
    <row r="1031" spans="1:2" x14ac:dyDescent="0.2">
      <c r="A1031" s="15">
        <v>87003</v>
      </c>
      <c r="B1031" t="s">
        <v>870</v>
      </c>
    </row>
    <row r="1032" spans="1:2" x14ac:dyDescent="0.2">
      <c r="A1032" s="15">
        <v>87013</v>
      </c>
      <c r="B1032" t="s">
        <v>925</v>
      </c>
    </row>
    <row r="1033" spans="1:2" x14ac:dyDescent="0.2">
      <c r="A1033" s="15">
        <v>87014</v>
      </c>
      <c r="B1033" t="s">
        <v>1101</v>
      </c>
    </row>
    <row r="1034" spans="1:2" x14ac:dyDescent="0.2">
      <c r="A1034" s="15">
        <v>87015</v>
      </c>
      <c r="B1034" t="s">
        <v>1102</v>
      </c>
    </row>
    <row r="1035" spans="1:2" x14ac:dyDescent="0.2">
      <c r="A1035" s="15">
        <v>88001</v>
      </c>
      <c r="B1035" t="s">
        <v>871</v>
      </c>
    </row>
    <row r="1036" spans="1:2" x14ac:dyDescent="0.2">
      <c r="A1036" s="15">
        <v>88003</v>
      </c>
      <c r="B1036" t="s">
        <v>872</v>
      </c>
    </row>
    <row r="1037" spans="1:2" x14ac:dyDescent="0.2">
      <c r="A1037" s="15">
        <v>88013</v>
      </c>
      <c r="B1037" t="s">
        <v>148</v>
      </c>
    </row>
    <row r="1038" spans="1:2" x14ac:dyDescent="0.2">
      <c r="A1038" s="15">
        <v>88014</v>
      </c>
      <c r="B1038" t="s">
        <v>968</v>
      </c>
    </row>
    <row r="1039" spans="1:2" x14ac:dyDescent="0.2">
      <c r="A1039" s="15">
        <v>88015</v>
      </c>
      <c r="B1039" t="s">
        <v>1103</v>
      </c>
    </row>
    <row r="1040" spans="1:2" x14ac:dyDescent="0.2">
      <c r="A1040" s="15">
        <v>90001</v>
      </c>
      <c r="B1040" t="s">
        <v>873</v>
      </c>
    </row>
    <row r="1041" spans="1:2" x14ac:dyDescent="0.2">
      <c r="A1041" s="15">
        <v>93001</v>
      </c>
      <c r="B1041" t="s">
        <v>874</v>
      </c>
    </row>
    <row r="1042" spans="1:2" x14ac:dyDescent="0.2">
      <c r="A1042" s="15">
        <v>93002</v>
      </c>
      <c r="B1042" t="s">
        <v>875</v>
      </c>
    </row>
    <row r="1043" spans="1:2" x14ac:dyDescent="0.2">
      <c r="A1043" s="15">
        <v>93003</v>
      </c>
      <c r="B1043" t="s">
        <v>876</v>
      </c>
    </row>
    <row r="1044" spans="1:2" x14ac:dyDescent="0.2">
      <c r="A1044" s="15">
        <v>94001</v>
      </c>
      <c r="B1044" t="s">
        <v>877</v>
      </c>
    </row>
    <row r="1045" spans="1:2" x14ac:dyDescent="0.2">
      <c r="A1045" s="15">
        <v>94002</v>
      </c>
      <c r="B1045" t="s">
        <v>878</v>
      </c>
    </row>
    <row r="1046" spans="1:2" x14ac:dyDescent="0.2">
      <c r="A1046" s="15">
        <v>94003</v>
      </c>
      <c r="B1046" t="s">
        <v>879</v>
      </c>
    </row>
    <row r="1047" spans="1:2" x14ac:dyDescent="0.2">
      <c r="A1047" s="15">
        <v>96001</v>
      </c>
      <c r="B1047" t="s">
        <v>880</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Expense Account</vt:lpstr>
      <vt:lpstr>Additional Mileage</vt:lpstr>
      <vt:lpstr>Admin</vt:lpstr>
      <vt:lpstr>Depts</vt:lpstr>
      <vt:lpstr>AM_PM</vt:lpstr>
      <vt:lpstr>Budget_Unit</vt:lpstr>
      <vt:lpstr>MiscellaneousExpense</vt:lpstr>
      <vt:lpstr>'Additional Mileage'!Print_Area</vt:lpstr>
      <vt:lpstr>'Expense Account'!Print_Area</vt:lpstr>
    </vt:vector>
  </TitlesOfParts>
  <Company>Southeastern Louisiana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SLU_63457 SLU</dc:creator>
  <cp:lastModifiedBy>Jamie Grady</cp:lastModifiedBy>
  <cp:lastPrinted>2019-06-26T15:59:25Z</cp:lastPrinted>
  <dcterms:created xsi:type="dcterms:W3CDTF">2002-01-31T16:25:23Z</dcterms:created>
  <dcterms:modified xsi:type="dcterms:W3CDTF">2020-06-30T14:42:55Z</dcterms:modified>
</cp:coreProperties>
</file>