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udy Abroad Share\2023 Call For Proposal Forms\"/>
    </mc:Choice>
  </mc:AlternateContent>
  <workbookProtection workbookAlgorithmName="SHA-512" workbookHashValue="/iZs7JrbZSIlHgUBbPX+2el5iE0QVStMwna1wz+GNfm1AeorgGzUEfvGZ1rtEo3b53AeIDx+t1zqOfuUdyokKQ==" workbookSaltValue="lM+ZPS2POkUHmzW3+0OmZw==" workbookSpinCount="100000" lockStructure="1"/>
  <bookViews>
    <workbookView xWindow="0" yWindow="0" windowWidth="19200" windowHeight="11460"/>
  </bookViews>
  <sheets>
    <sheet name="Main" sheetId="1" r:id="rId1"/>
    <sheet name="Formula" sheetId="2" r:id="rId2"/>
  </sheets>
  <definedNames>
    <definedName name="LASERS">Formula!$B$3</definedName>
    <definedName name="ORP">Formula!$B$2</definedName>
    <definedName name="TRSL">Formula!$B$1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61" i="1"/>
  <c r="C43" i="1"/>
  <c r="C86" i="1"/>
  <c r="C88" i="1" s="1"/>
  <c r="C85" i="1"/>
  <c r="C68" i="1"/>
  <c r="C70" i="1" s="1"/>
  <c r="C67" i="1"/>
  <c r="C13" i="1"/>
  <c r="C16" i="1" s="1"/>
  <c r="C35" i="1"/>
  <c r="C89" i="1" l="1"/>
  <c r="C71" i="1"/>
  <c r="C95" i="1"/>
  <c r="C49" i="1" l="1"/>
  <c r="C31" i="1"/>
  <c r="C50" i="1"/>
  <c r="C32" i="1"/>
  <c r="C52" i="1" l="1"/>
  <c r="C53" i="1" s="1"/>
  <c r="C34" i="1"/>
  <c r="C91" i="1" l="1"/>
  <c r="C93" i="1" s="1"/>
  <c r="C96" i="1" s="1"/>
</calcChain>
</file>

<file path=xl/sharedStrings.xml><?xml version="1.0" encoding="utf-8"?>
<sst xmlns="http://schemas.openxmlformats.org/spreadsheetml/2006/main" count="99" uniqueCount="40">
  <si>
    <t>Airfare (only if included in program price)</t>
  </si>
  <si>
    <t>Lodging</t>
  </si>
  <si>
    <t>Meals</t>
  </si>
  <si>
    <t>Field trips/excursions</t>
  </si>
  <si>
    <t>Local transportation</t>
  </si>
  <si>
    <t>Course materials (books, learning resources, etc.)</t>
  </si>
  <si>
    <t>Number of students</t>
  </si>
  <si>
    <t>Total</t>
  </si>
  <si>
    <t>Subtotal per student</t>
  </si>
  <si>
    <t>Rental Textbook ($50 per course)</t>
  </si>
  <si>
    <t>Airfare</t>
  </si>
  <si>
    <t>Miscellaneous (phone, laundry, exit taxes, tipcs, promotional items, etc.)</t>
  </si>
  <si>
    <t>Salary requested (program coordinator)</t>
  </si>
  <si>
    <t>Subtotal including student total</t>
  </si>
  <si>
    <t>Per Student Expenses</t>
  </si>
  <si>
    <t>Cost (in USD)</t>
  </si>
  <si>
    <t>Grand Total (Estimated Trip Fee)</t>
  </si>
  <si>
    <t>8% overhead of total to Southeastern</t>
  </si>
  <si>
    <t>subtotal *.08</t>
  </si>
  <si>
    <t>fill in salary number</t>
  </si>
  <si>
    <t xml:space="preserve">Total Salary </t>
  </si>
  <si>
    <t>TRSL</t>
  </si>
  <si>
    <t>ORP</t>
  </si>
  <si>
    <t>LASERS</t>
  </si>
  <si>
    <t>FICA  (Mandatory)</t>
  </si>
  <si>
    <t>Retirement Amount</t>
  </si>
  <si>
    <t>Faculty 1 Expenses</t>
  </si>
  <si>
    <t>Faculty 2 Expenses</t>
  </si>
  <si>
    <t>Faculty 4 Expenses</t>
  </si>
  <si>
    <t>Faculty 3 Expenses</t>
  </si>
  <si>
    <t>Total Expenses faculty 1</t>
  </si>
  <si>
    <t>Total Expenses faculty 2</t>
  </si>
  <si>
    <t>Choose one of the following retirement options in the drop down box in column c :</t>
  </si>
  <si>
    <t>Choose one of the retirement options in the drop down box in column c :</t>
  </si>
  <si>
    <t>Retirement (MANDATORY)</t>
  </si>
  <si>
    <t>Chose your retirement plan</t>
  </si>
  <si>
    <t xml:space="preserve"> </t>
  </si>
  <si>
    <t>2023 Study Abroad Budget Worksheet</t>
  </si>
  <si>
    <t>Insurance Card ($150 per traveling faculty member)</t>
  </si>
  <si>
    <t>Insurance ($150)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</si>
</sst>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0" fillId="0" borderId="0" xfId="0" applyProtection="1">
      <protection locked="0"/>
    </xf>
    <xf numFmtId="0" fontId="2" fillId="2" borderId="1" xfId="2" applyFill="1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3" fillId="0" borderId="2" xfId="0" applyFont="1" applyBorder="1" applyProtection="1">
      <protection locked="0"/>
    </xf>
    <xf numFmtId="49" fontId="3" fillId="0" borderId="0" xfId="0" applyNumberFormat="1" applyFont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/>
    <xf numFmtId="10" fontId="5" fillId="0" borderId="0" xfId="0" applyNumberFormat="1" applyFont="1"/>
    <xf numFmtId="0" fontId="5" fillId="0" borderId="0" xfId="0" applyFont="1"/>
    <xf numFmtId="0" fontId="6" fillId="0" borderId="0" xfId="0" applyFont="1" applyProtection="1">
      <protection locked="0"/>
    </xf>
    <xf numFmtId="43" fontId="0" fillId="0" borderId="0" xfId="3" applyFont="1"/>
    <xf numFmtId="43" fontId="2" fillId="2" borderId="1" xfId="3" applyFont="1" applyFill="1" applyBorder="1" applyProtection="1">
      <protection locked="0"/>
    </xf>
    <xf numFmtId="43" fontId="3" fillId="0" borderId="0" xfId="3" applyFont="1" applyProtection="1">
      <protection locked="0"/>
    </xf>
    <xf numFmtId="43" fontId="3" fillId="3" borderId="0" xfId="3" applyFont="1" applyFill="1" applyProtection="1">
      <protection locked="0"/>
    </xf>
    <xf numFmtId="43" fontId="3" fillId="3" borderId="0" xfId="3" applyFont="1" applyFill="1" applyProtection="1"/>
    <xf numFmtId="43" fontId="3" fillId="0" borderId="2" xfId="3" applyFont="1" applyBorder="1" applyProtection="1"/>
    <xf numFmtId="43" fontId="0" fillId="0" borderId="0" xfId="3" applyFont="1" applyProtection="1">
      <protection locked="0"/>
    </xf>
    <xf numFmtId="43" fontId="3" fillId="4" borderId="0" xfId="3" applyFont="1" applyFill="1" applyProtection="1">
      <protection locked="0"/>
    </xf>
    <xf numFmtId="43" fontId="3" fillId="5" borderId="0" xfId="3" applyFont="1" applyFill="1" applyProtection="1">
      <protection locked="0"/>
    </xf>
    <xf numFmtId="43" fontId="3" fillId="6" borderId="0" xfId="3" applyFont="1" applyFill="1" applyProtection="1">
      <protection locked="0"/>
    </xf>
    <xf numFmtId="43" fontId="3" fillId="0" borderId="0" xfId="3" applyFont="1" applyProtection="1"/>
    <xf numFmtId="43" fontId="3" fillId="0" borderId="2" xfId="3" applyFont="1" applyBorder="1" applyProtection="1">
      <protection locked="0"/>
    </xf>
    <xf numFmtId="9" fontId="3" fillId="0" borderId="0" xfId="4" applyFont="1" applyProtection="1">
      <protection locked="0"/>
    </xf>
  </cellXfs>
  <cellStyles count="5">
    <cellStyle name="Comma" xfId="3" builtinId="3"/>
    <cellStyle name="Heading 1" xfId="2" builtinId="16"/>
    <cellStyle name="Normal" xfId="0" builtinId="0"/>
    <cellStyle name="Percent" xfId="4" builtinId="5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26</xdr:row>
      <xdr:rowOff>95250</xdr:rowOff>
    </xdr:from>
    <xdr:to>
      <xdr:col>3</xdr:col>
      <xdr:colOff>504825</xdr:colOff>
      <xdr:row>26</xdr:row>
      <xdr:rowOff>95251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6505576" y="54959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44</xdr:row>
      <xdr:rowOff>95250</xdr:rowOff>
    </xdr:from>
    <xdr:to>
      <xdr:col>3</xdr:col>
      <xdr:colOff>504825</xdr:colOff>
      <xdr:row>44</xdr:row>
      <xdr:rowOff>95251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505576" y="53054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44</xdr:row>
      <xdr:rowOff>95250</xdr:rowOff>
    </xdr:from>
    <xdr:to>
      <xdr:col>3</xdr:col>
      <xdr:colOff>504825</xdr:colOff>
      <xdr:row>44</xdr:row>
      <xdr:rowOff>95251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6505576" y="53054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62</xdr:row>
      <xdr:rowOff>95250</xdr:rowOff>
    </xdr:from>
    <xdr:to>
      <xdr:col>3</xdr:col>
      <xdr:colOff>504825</xdr:colOff>
      <xdr:row>62</xdr:row>
      <xdr:rowOff>95251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62</xdr:row>
      <xdr:rowOff>95250</xdr:rowOff>
    </xdr:from>
    <xdr:to>
      <xdr:col>3</xdr:col>
      <xdr:colOff>504825</xdr:colOff>
      <xdr:row>62</xdr:row>
      <xdr:rowOff>95251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80</xdr:row>
      <xdr:rowOff>95250</xdr:rowOff>
    </xdr:from>
    <xdr:to>
      <xdr:col>3</xdr:col>
      <xdr:colOff>504825</xdr:colOff>
      <xdr:row>80</xdr:row>
      <xdr:rowOff>95251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80</xdr:row>
      <xdr:rowOff>95250</xdr:rowOff>
    </xdr:from>
    <xdr:to>
      <xdr:col>3</xdr:col>
      <xdr:colOff>504825</xdr:colOff>
      <xdr:row>80</xdr:row>
      <xdr:rowOff>95251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6505576" y="881062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83</xdr:row>
      <xdr:rowOff>104775</xdr:rowOff>
    </xdr:from>
    <xdr:to>
      <xdr:col>3</xdr:col>
      <xdr:colOff>552449</xdr:colOff>
      <xdr:row>83</xdr:row>
      <xdr:rowOff>104776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6553200" y="16402050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65</xdr:row>
      <xdr:rowOff>104775</xdr:rowOff>
    </xdr:from>
    <xdr:to>
      <xdr:col>3</xdr:col>
      <xdr:colOff>542924</xdr:colOff>
      <xdr:row>65</xdr:row>
      <xdr:rowOff>104776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6543675" y="12896850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47</xdr:row>
      <xdr:rowOff>114300</xdr:rowOff>
    </xdr:from>
    <xdr:to>
      <xdr:col>3</xdr:col>
      <xdr:colOff>523874</xdr:colOff>
      <xdr:row>47</xdr:row>
      <xdr:rowOff>114301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6524625" y="940117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29</xdr:row>
      <xdr:rowOff>114300</xdr:rowOff>
    </xdr:from>
    <xdr:to>
      <xdr:col>3</xdr:col>
      <xdr:colOff>523874</xdr:colOff>
      <xdr:row>29</xdr:row>
      <xdr:rowOff>114301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6524625" y="5895975"/>
          <a:ext cx="380999" cy="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70" workbookViewId="0">
      <selection activeCell="B100" sqref="B100"/>
    </sheetView>
  </sheetViews>
  <sheetFormatPr defaultRowHeight="15" x14ac:dyDescent="0.25"/>
  <cols>
    <col min="2" max="2" width="66" customWidth="1"/>
    <col min="3" max="3" width="20.5703125" style="19" bestFit="1" customWidth="1"/>
    <col min="4" max="4" width="9.140625" style="13"/>
  </cols>
  <sheetData>
    <row r="1" spans="1:4" ht="23.25" x14ac:dyDescent="0.35">
      <c r="B1" s="1" t="s">
        <v>37</v>
      </c>
    </row>
    <row r="3" spans="1:4" ht="20.25" thickBot="1" x14ac:dyDescent="0.35">
      <c r="A3" s="2"/>
      <c r="B3" s="3" t="s">
        <v>14</v>
      </c>
      <c r="C3" s="20" t="s">
        <v>15</v>
      </c>
      <c r="D3" s="14"/>
    </row>
    <row r="4" spans="1:4" ht="15.75" thickTop="1" x14ac:dyDescent="0.25">
      <c r="A4" s="2"/>
      <c r="B4" s="4" t="s">
        <v>0</v>
      </c>
      <c r="C4" s="21">
        <v>0</v>
      </c>
      <c r="D4" s="14"/>
    </row>
    <row r="5" spans="1:4" x14ac:dyDescent="0.25">
      <c r="A5" s="2"/>
      <c r="B5" s="5" t="s">
        <v>1</v>
      </c>
      <c r="C5" s="22">
        <v>0</v>
      </c>
      <c r="D5" s="14"/>
    </row>
    <row r="6" spans="1:4" x14ac:dyDescent="0.25">
      <c r="A6" s="2"/>
      <c r="B6" s="4" t="s">
        <v>2</v>
      </c>
      <c r="C6" s="21">
        <v>0</v>
      </c>
      <c r="D6" s="14"/>
    </row>
    <row r="7" spans="1:4" x14ac:dyDescent="0.25">
      <c r="A7" s="2"/>
      <c r="B7" s="5" t="s">
        <v>3</v>
      </c>
      <c r="C7" s="22">
        <v>0</v>
      </c>
      <c r="D7" s="14"/>
    </row>
    <row r="8" spans="1:4" x14ac:dyDescent="0.25">
      <c r="A8" s="2"/>
      <c r="B8" s="4" t="s">
        <v>4</v>
      </c>
      <c r="C8" s="21">
        <v>0</v>
      </c>
      <c r="D8" s="14"/>
    </row>
    <row r="9" spans="1:4" x14ac:dyDescent="0.25">
      <c r="A9" s="2"/>
      <c r="B9" s="5" t="s">
        <v>5</v>
      </c>
      <c r="C9" s="22">
        <v>0</v>
      </c>
      <c r="D9" s="14"/>
    </row>
    <row r="10" spans="1:4" x14ac:dyDescent="0.25">
      <c r="A10" s="2"/>
      <c r="B10" s="4" t="s">
        <v>9</v>
      </c>
      <c r="C10" s="21">
        <v>0</v>
      </c>
      <c r="D10" s="14"/>
    </row>
    <row r="11" spans="1:4" x14ac:dyDescent="0.25">
      <c r="A11" s="2"/>
      <c r="B11" s="5" t="s">
        <v>39</v>
      </c>
      <c r="C11" s="23">
        <v>150</v>
      </c>
      <c r="D11" s="14"/>
    </row>
    <row r="12" spans="1:4" x14ac:dyDescent="0.25">
      <c r="A12" s="2"/>
      <c r="B12" s="4"/>
      <c r="C12" s="21"/>
      <c r="D12" s="14"/>
    </row>
    <row r="13" spans="1:4" x14ac:dyDescent="0.25">
      <c r="A13" s="2"/>
      <c r="B13" s="5" t="s">
        <v>8</v>
      </c>
      <c r="C13" s="23">
        <f>SUM(C4:C12)</f>
        <v>150</v>
      </c>
      <c r="D13" s="14"/>
    </row>
    <row r="14" spans="1:4" x14ac:dyDescent="0.25">
      <c r="A14" s="2"/>
      <c r="B14" s="4"/>
      <c r="C14" s="21"/>
      <c r="D14" s="14"/>
    </row>
    <row r="15" spans="1:4" x14ac:dyDescent="0.25">
      <c r="A15" s="2"/>
      <c r="B15" s="5" t="s">
        <v>6</v>
      </c>
      <c r="C15" s="22"/>
      <c r="D15" s="14"/>
    </row>
    <row r="16" spans="1:4" x14ac:dyDescent="0.25">
      <c r="A16" s="2"/>
      <c r="B16" s="6" t="s">
        <v>7</v>
      </c>
      <c r="C16" s="24">
        <f>PRODUCT(C15,C13)</f>
        <v>150</v>
      </c>
      <c r="D16" s="14"/>
    </row>
    <row r="17" spans="1:11" x14ac:dyDescent="0.25">
      <c r="A17" s="2"/>
      <c r="B17" s="2"/>
      <c r="C17" s="25"/>
      <c r="D17" s="14"/>
    </row>
    <row r="18" spans="1:11" ht="20.25" thickBot="1" x14ac:dyDescent="0.35">
      <c r="A18" s="2"/>
      <c r="B18" s="3" t="s">
        <v>26</v>
      </c>
      <c r="C18" s="20" t="s">
        <v>15</v>
      </c>
      <c r="D18" s="14"/>
    </row>
    <row r="19" spans="1:11" ht="15.75" thickTop="1" x14ac:dyDescent="0.25">
      <c r="A19" s="2"/>
      <c r="B19" s="5" t="s">
        <v>10</v>
      </c>
      <c r="C19" s="22">
        <v>0</v>
      </c>
      <c r="D19" s="14"/>
    </row>
    <row r="20" spans="1:11" x14ac:dyDescent="0.25">
      <c r="A20" s="2"/>
      <c r="B20" s="4" t="s">
        <v>1</v>
      </c>
      <c r="C20" s="21">
        <v>0</v>
      </c>
      <c r="D20" s="14"/>
    </row>
    <row r="21" spans="1:11" x14ac:dyDescent="0.25">
      <c r="A21" s="2"/>
      <c r="B21" s="5" t="s">
        <v>2</v>
      </c>
      <c r="C21" s="22">
        <v>0</v>
      </c>
      <c r="D21" s="14"/>
    </row>
    <row r="22" spans="1:11" x14ac:dyDescent="0.25">
      <c r="A22" s="2"/>
      <c r="B22" s="4" t="s">
        <v>3</v>
      </c>
      <c r="C22" s="21">
        <v>0</v>
      </c>
      <c r="D22" s="14"/>
    </row>
    <row r="23" spans="1:11" x14ac:dyDescent="0.25">
      <c r="A23" s="2"/>
      <c r="B23" s="5" t="s">
        <v>4</v>
      </c>
      <c r="C23" s="22">
        <v>0</v>
      </c>
      <c r="D23" s="14"/>
    </row>
    <row r="24" spans="1:11" x14ac:dyDescent="0.25">
      <c r="A24" s="2"/>
      <c r="B24" s="8" t="s">
        <v>11</v>
      </c>
      <c r="C24" s="26">
        <v>0</v>
      </c>
      <c r="D24" s="14"/>
    </row>
    <row r="25" spans="1:11" x14ac:dyDescent="0.25">
      <c r="A25" s="2"/>
      <c r="B25" s="5" t="s">
        <v>38</v>
      </c>
      <c r="C25" s="23">
        <v>150</v>
      </c>
      <c r="D25" s="14"/>
    </row>
    <row r="26" spans="1:11" x14ac:dyDescent="0.25">
      <c r="A26" s="2"/>
      <c r="B26" s="9"/>
      <c r="C26" s="27"/>
      <c r="D26" s="14"/>
    </row>
    <row r="27" spans="1:11" x14ac:dyDescent="0.25">
      <c r="A27" s="2"/>
      <c r="B27" s="9" t="s">
        <v>12</v>
      </c>
      <c r="C27" s="27"/>
      <c r="D27" s="14"/>
      <c r="E27" t="s">
        <v>19</v>
      </c>
    </row>
    <row r="28" spans="1:11" x14ac:dyDescent="0.25">
      <c r="A28" s="2"/>
      <c r="B28" s="4"/>
      <c r="C28" s="21"/>
      <c r="D28" s="14"/>
    </row>
    <row r="29" spans="1:11" x14ac:dyDescent="0.25">
      <c r="A29" s="2"/>
      <c r="B29" s="10" t="s">
        <v>32</v>
      </c>
      <c r="C29" s="28"/>
      <c r="D29" s="14"/>
    </row>
    <row r="30" spans="1:11" x14ac:dyDescent="0.25">
      <c r="A30" s="2"/>
      <c r="B30" s="7" t="s">
        <v>34</v>
      </c>
      <c r="C30" s="21" t="s">
        <v>36</v>
      </c>
      <c r="D30" s="14"/>
      <c r="E30" t="s">
        <v>35</v>
      </c>
      <c r="K30" s="15"/>
    </row>
    <row r="31" spans="1:11" x14ac:dyDescent="0.25">
      <c r="A31" s="2"/>
      <c r="B31" s="7" t="s">
        <v>25</v>
      </c>
      <c r="C31" s="29">
        <f>IF(C30=Formula!A1,Formula!B1*Main!C27,IF(Main!C30=Formula!A2,Formula!B2*Main!C27,Formula!B3*Main!C27))</f>
        <v>0</v>
      </c>
      <c r="D31" s="14"/>
    </row>
    <row r="32" spans="1:11" x14ac:dyDescent="0.25">
      <c r="A32" s="2"/>
      <c r="B32" s="4" t="s">
        <v>24</v>
      </c>
      <c r="C32" s="29">
        <f>C27*1.45%</f>
        <v>0</v>
      </c>
      <c r="D32" s="14"/>
    </row>
    <row r="33" spans="1:11" x14ac:dyDescent="0.25">
      <c r="A33" s="2"/>
      <c r="B33" s="7"/>
      <c r="C33" s="21"/>
      <c r="D33" s="14"/>
    </row>
    <row r="34" spans="1:11" x14ac:dyDescent="0.25">
      <c r="A34" s="2"/>
      <c r="B34" s="4" t="s">
        <v>20</v>
      </c>
      <c r="C34" s="29">
        <f>C32+C31+C27</f>
        <v>0</v>
      </c>
      <c r="D34" s="14"/>
      <c r="E34" s="16"/>
      <c r="F34" s="17"/>
    </row>
    <row r="35" spans="1:11" x14ac:dyDescent="0.25">
      <c r="A35" s="2"/>
      <c r="B35" s="4" t="s">
        <v>30</v>
      </c>
      <c r="C35" s="29">
        <f>SUM(C19:C25)+C34</f>
        <v>150</v>
      </c>
      <c r="D35" s="14"/>
      <c r="E35" s="16"/>
      <c r="F35" s="17"/>
    </row>
    <row r="36" spans="1:11" ht="20.25" thickBot="1" x14ac:dyDescent="0.35">
      <c r="A36" s="2"/>
      <c r="B36" s="3" t="s">
        <v>27</v>
      </c>
      <c r="C36" s="20" t="s">
        <v>15</v>
      </c>
      <c r="D36" s="14"/>
    </row>
    <row r="37" spans="1:11" ht="15.75" thickTop="1" x14ac:dyDescent="0.25">
      <c r="A37" s="2"/>
      <c r="B37" s="5" t="s">
        <v>10</v>
      </c>
      <c r="C37" s="22">
        <v>0</v>
      </c>
      <c r="D37" s="14"/>
    </row>
    <row r="38" spans="1:11" x14ac:dyDescent="0.25">
      <c r="A38" s="2"/>
      <c r="B38" s="4" t="s">
        <v>1</v>
      </c>
      <c r="C38" s="21">
        <v>0</v>
      </c>
      <c r="D38" s="14"/>
    </row>
    <row r="39" spans="1:11" x14ac:dyDescent="0.25">
      <c r="A39" s="2"/>
      <c r="B39" s="5" t="s">
        <v>2</v>
      </c>
      <c r="C39" s="22">
        <v>0</v>
      </c>
      <c r="D39" s="14"/>
    </row>
    <row r="40" spans="1:11" x14ac:dyDescent="0.25">
      <c r="A40" s="2"/>
      <c r="B40" s="4" t="s">
        <v>3</v>
      </c>
      <c r="C40" s="21">
        <v>0</v>
      </c>
      <c r="D40" s="14"/>
    </row>
    <row r="41" spans="1:11" x14ac:dyDescent="0.25">
      <c r="A41" s="2"/>
      <c r="B41" s="5" t="s">
        <v>4</v>
      </c>
      <c r="C41" s="22">
        <v>0</v>
      </c>
      <c r="D41" s="14"/>
    </row>
    <row r="42" spans="1:11" x14ac:dyDescent="0.25">
      <c r="A42" s="2"/>
      <c r="B42" s="8" t="s">
        <v>11</v>
      </c>
      <c r="C42" s="26">
        <v>0</v>
      </c>
      <c r="D42" s="14"/>
    </row>
    <row r="43" spans="1:11" x14ac:dyDescent="0.25">
      <c r="A43" s="2"/>
      <c r="B43" s="5" t="s">
        <v>38</v>
      </c>
      <c r="C43" s="23" t="str">
        <f>IF(ISBLANK(C45),"",75)</f>
        <v/>
      </c>
      <c r="D43" s="14"/>
    </row>
    <row r="44" spans="1:11" x14ac:dyDescent="0.25">
      <c r="A44" s="2"/>
      <c r="B44" s="9"/>
      <c r="C44" s="27"/>
      <c r="D44" s="14"/>
    </row>
    <row r="45" spans="1:11" x14ac:dyDescent="0.25">
      <c r="A45" s="2"/>
      <c r="B45" s="9" t="s">
        <v>12</v>
      </c>
      <c r="C45" s="27"/>
      <c r="D45" s="14"/>
      <c r="E45" t="s">
        <v>19</v>
      </c>
    </row>
    <row r="46" spans="1:11" x14ac:dyDescent="0.25">
      <c r="A46" s="2"/>
      <c r="B46" s="4"/>
      <c r="C46" s="21"/>
      <c r="D46" s="14"/>
    </row>
    <row r="47" spans="1:11" x14ac:dyDescent="0.25">
      <c r="A47" s="2"/>
      <c r="B47" s="10" t="s">
        <v>33</v>
      </c>
      <c r="C47" s="28"/>
      <c r="D47" s="14"/>
    </row>
    <row r="48" spans="1:11" x14ac:dyDescent="0.25">
      <c r="A48" s="2"/>
      <c r="B48" s="7" t="s">
        <v>34</v>
      </c>
      <c r="C48" s="21" t="s">
        <v>36</v>
      </c>
      <c r="D48" s="14"/>
      <c r="E48" t="s">
        <v>35</v>
      </c>
      <c r="K48" s="15"/>
    </row>
    <row r="49" spans="1:6" x14ac:dyDescent="0.25">
      <c r="A49" s="2"/>
      <c r="B49" s="7" t="s">
        <v>25</v>
      </c>
      <c r="C49" s="29">
        <f>IF(C48=Formula!A1,Formula!B1*Main!C45,IF(Main!C48=Formula!A2,Formula!B2*Main!C45,Formula!B3*Main!C45))</f>
        <v>0</v>
      </c>
      <c r="D49" s="14"/>
    </row>
    <row r="50" spans="1:6" x14ac:dyDescent="0.25">
      <c r="A50" s="2"/>
      <c r="B50" s="4" t="s">
        <v>24</v>
      </c>
      <c r="C50" s="29">
        <f>C45*1.45%</f>
        <v>0</v>
      </c>
      <c r="D50" s="14"/>
    </row>
    <row r="51" spans="1:6" x14ac:dyDescent="0.25">
      <c r="A51" s="2"/>
      <c r="B51" s="7"/>
      <c r="C51" s="21"/>
      <c r="D51" s="14"/>
    </row>
    <row r="52" spans="1:6" x14ac:dyDescent="0.25">
      <c r="A52" s="2"/>
      <c r="B52" s="4" t="s">
        <v>20</v>
      </c>
      <c r="C52" s="29">
        <f>C50+C49+C45</f>
        <v>0</v>
      </c>
      <c r="D52" s="14"/>
      <c r="E52" s="16"/>
      <c r="F52" s="17"/>
    </row>
    <row r="53" spans="1:6" x14ac:dyDescent="0.25">
      <c r="A53" s="2"/>
      <c r="B53" s="4" t="s">
        <v>31</v>
      </c>
      <c r="C53" s="29">
        <f>SUM(C37:C43)+C52</f>
        <v>0</v>
      </c>
      <c r="D53" s="14"/>
    </row>
    <row r="54" spans="1:6" ht="20.25" thickBot="1" x14ac:dyDescent="0.35">
      <c r="A54" s="2"/>
      <c r="B54" s="3" t="s">
        <v>29</v>
      </c>
      <c r="C54" s="20" t="s">
        <v>15</v>
      </c>
      <c r="D54" s="14"/>
    </row>
    <row r="55" spans="1:6" ht="15.75" thickTop="1" x14ac:dyDescent="0.25">
      <c r="A55" s="2"/>
      <c r="B55" s="5" t="s">
        <v>10</v>
      </c>
      <c r="C55" s="22">
        <v>0</v>
      </c>
      <c r="D55" s="14"/>
    </row>
    <row r="56" spans="1:6" x14ac:dyDescent="0.25">
      <c r="A56" s="2"/>
      <c r="B56" s="4" t="s">
        <v>1</v>
      </c>
      <c r="C56" s="21">
        <v>0</v>
      </c>
      <c r="D56" s="14"/>
    </row>
    <row r="57" spans="1:6" x14ac:dyDescent="0.25">
      <c r="A57" s="2"/>
      <c r="B57" s="5" t="s">
        <v>2</v>
      </c>
      <c r="C57" s="22">
        <v>0</v>
      </c>
      <c r="D57" s="14"/>
    </row>
    <row r="58" spans="1:6" x14ac:dyDescent="0.25">
      <c r="A58" s="2"/>
      <c r="B58" s="4" t="s">
        <v>3</v>
      </c>
      <c r="C58" s="21">
        <v>0</v>
      </c>
      <c r="D58" s="14"/>
    </row>
    <row r="59" spans="1:6" x14ac:dyDescent="0.25">
      <c r="A59" s="2"/>
      <c r="B59" s="5" t="s">
        <v>4</v>
      </c>
      <c r="C59" s="22">
        <v>0</v>
      </c>
      <c r="D59" s="14"/>
    </row>
    <row r="60" spans="1:6" x14ac:dyDescent="0.25">
      <c r="A60" s="2"/>
      <c r="B60" s="8" t="s">
        <v>11</v>
      </c>
      <c r="C60" s="26">
        <v>0</v>
      </c>
      <c r="D60" s="14"/>
    </row>
    <row r="61" spans="1:6" x14ac:dyDescent="0.25">
      <c r="A61" s="2"/>
      <c r="B61" s="5" t="s">
        <v>38</v>
      </c>
      <c r="C61" s="23" t="str">
        <f>IF(ISBLANK(C63),"",75)</f>
        <v/>
      </c>
      <c r="D61" s="14"/>
    </row>
    <row r="62" spans="1:6" x14ac:dyDescent="0.25">
      <c r="A62" s="2"/>
      <c r="B62" s="9"/>
      <c r="C62" s="27"/>
      <c r="D62" s="14"/>
    </row>
    <row r="63" spans="1:6" x14ac:dyDescent="0.25">
      <c r="A63" s="2"/>
      <c r="B63" s="9" t="s">
        <v>12</v>
      </c>
      <c r="C63" s="27"/>
      <c r="D63" s="14"/>
      <c r="E63" t="s">
        <v>19</v>
      </c>
    </row>
    <row r="64" spans="1:6" x14ac:dyDescent="0.25">
      <c r="A64" s="2"/>
      <c r="B64" s="4"/>
      <c r="C64" s="21"/>
      <c r="D64" s="14"/>
    </row>
    <row r="65" spans="1:11" x14ac:dyDescent="0.25">
      <c r="A65" s="2"/>
      <c r="B65" s="10" t="s">
        <v>33</v>
      </c>
      <c r="C65" s="28"/>
      <c r="D65" s="14"/>
    </row>
    <row r="66" spans="1:11" x14ac:dyDescent="0.25">
      <c r="A66" s="2"/>
      <c r="B66" s="7" t="s">
        <v>34</v>
      </c>
      <c r="C66" s="21" t="s">
        <v>36</v>
      </c>
      <c r="D66" s="14"/>
      <c r="E66" t="s">
        <v>35</v>
      </c>
      <c r="K66" s="15"/>
    </row>
    <row r="67" spans="1:11" x14ac:dyDescent="0.25">
      <c r="A67" s="2"/>
      <c r="B67" s="7" t="s">
        <v>25</v>
      </c>
      <c r="C67" s="29">
        <f>IF(C66=Formula!A19,Formula!B19*Main!C63,IF(Main!C66=Formula!A20,Formula!B20*Main!C63,Formula!B21*Main!C63))</f>
        <v>0</v>
      </c>
      <c r="D67" s="14"/>
    </row>
    <row r="68" spans="1:11" x14ac:dyDescent="0.25">
      <c r="A68" s="2"/>
      <c r="B68" s="4" t="s">
        <v>24</v>
      </c>
      <c r="C68" s="29">
        <f>C63*1.45%</f>
        <v>0</v>
      </c>
      <c r="D68" s="14"/>
    </row>
    <row r="69" spans="1:11" x14ac:dyDescent="0.25">
      <c r="A69" s="2"/>
      <c r="B69" s="7"/>
      <c r="C69" s="21"/>
      <c r="D69" s="14"/>
    </row>
    <row r="70" spans="1:11" x14ac:dyDescent="0.25">
      <c r="A70" s="2"/>
      <c r="B70" s="4" t="s">
        <v>20</v>
      </c>
      <c r="C70" s="29">
        <f>C68+C67+C63</f>
        <v>0</v>
      </c>
      <c r="D70" s="14"/>
      <c r="E70" s="16"/>
      <c r="F70" s="17"/>
    </row>
    <row r="71" spans="1:11" x14ac:dyDescent="0.25">
      <c r="B71" s="4" t="s">
        <v>31</v>
      </c>
      <c r="C71" s="29">
        <f>SUM(C55:C61)+C70</f>
        <v>0</v>
      </c>
      <c r="D71" s="14"/>
    </row>
    <row r="72" spans="1:11" ht="20.25" thickBot="1" x14ac:dyDescent="0.35">
      <c r="A72" s="2"/>
      <c r="B72" s="3" t="s">
        <v>28</v>
      </c>
      <c r="C72" s="20" t="s">
        <v>15</v>
      </c>
      <c r="D72" s="14"/>
    </row>
    <row r="73" spans="1:11" ht="15.75" thickTop="1" x14ac:dyDescent="0.25">
      <c r="A73" s="2"/>
      <c r="B73" s="5" t="s">
        <v>10</v>
      </c>
      <c r="C73" s="22">
        <v>0</v>
      </c>
      <c r="D73" s="14"/>
    </row>
    <row r="74" spans="1:11" x14ac:dyDescent="0.25">
      <c r="A74" s="2"/>
      <c r="B74" s="4" t="s">
        <v>1</v>
      </c>
      <c r="C74" s="21">
        <v>0</v>
      </c>
      <c r="D74" s="14"/>
    </row>
    <row r="75" spans="1:11" x14ac:dyDescent="0.25">
      <c r="A75" s="2"/>
      <c r="B75" s="5" t="s">
        <v>2</v>
      </c>
      <c r="C75" s="22">
        <v>0</v>
      </c>
      <c r="D75" s="14"/>
    </row>
    <row r="76" spans="1:11" x14ac:dyDescent="0.25">
      <c r="A76" s="2"/>
      <c r="B76" s="4" t="s">
        <v>3</v>
      </c>
      <c r="C76" s="21">
        <v>0</v>
      </c>
      <c r="D76" s="14"/>
    </row>
    <row r="77" spans="1:11" x14ac:dyDescent="0.25">
      <c r="A77" s="2"/>
      <c r="B77" s="5" t="s">
        <v>4</v>
      </c>
      <c r="C77" s="22">
        <v>0</v>
      </c>
      <c r="D77" s="14"/>
    </row>
    <row r="78" spans="1:11" x14ac:dyDescent="0.25">
      <c r="A78" s="2"/>
      <c r="B78" s="8" t="s">
        <v>11</v>
      </c>
      <c r="C78" s="26">
        <v>0</v>
      </c>
      <c r="D78" s="14"/>
    </row>
    <row r="79" spans="1:11" x14ac:dyDescent="0.25">
      <c r="A79" s="2"/>
      <c r="B79" s="5" t="s">
        <v>38</v>
      </c>
      <c r="C79" s="23" t="str">
        <f>IF(ISBLANK(C81),"",75)</f>
        <v/>
      </c>
      <c r="D79" s="14"/>
    </row>
    <row r="80" spans="1:11" x14ac:dyDescent="0.25">
      <c r="A80" s="2"/>
      <c r="B80" s="9"/>
      <c r="C80" s="27"/>
      <c r="D80" s="14"/>
    </row>
    <row r="81" spans="1:11" x14ac:dyDescent="0.25">
      <c r="A81" s="2"/>
      <c r="B81" s="9" t="s">
        <v>12</v>
      </c>
      <c r="C81" s="27"/>
      <c r="D81" s="14"/>
      <c r="E81" t="s">
        <v>19</v>
      </c>
    </row>
    <row r="82" spans="1:11" x14ac:dyDescent="0.25">
      <c r="A82" s="2"/>
      <c r="B82" s="4"/>
      <c r="C82" s="21"/>
      <c r="D82" s="14"/>
    </row>
    <row r="83" spans="1:11" x14ac:dyDescent="0.25">
      <c r="A83" s="2"/>
      <c r="B83" s="10" t="s">
        <v>33</v>
      </c>
      <c r="C83" s="28"/>
      <c r="D83" s="14"/>
    </row>
    <row r="84" spans="1:11" x14ac:dyDescent="0.25">
      <c r="A84" s="2"/>
      <c r="B84" s="7" t="s">
        <v>34</v>
      </c>
      <c r="C84" s="21" t="s">
        <v>36</v>
      </c>
      <c r="D84" s="14"/>
      <c r="E84" t="s">
        <v>35</v>
      </c>
      <c r="K84" s="15"/>
    </row>
    <row r="85" spans="1:11" x14ac:dyDescent="0.25">
      <c r="A85" s="2"/>
      <c r="B85" s="7" t="s">
        <v>25</v>
      </c>
      <c r="C85" s="29">
        <f>IF(C84=Formula!A37,Formula!B37*Main!C81,IF(Main!C84=Formula!A38,Formula!B38*Main!C81,Formula!B39*Main!C81))</f>
        <v>0</v>
      </c>
      <c r="D85" s="14"/>
    </row>
    <row r="86" spans="1:11" x14ac:dyDescent="0.25">
      <c r="A86" s="2"/>
      <c r="B86" s="4" t="s">
        <v>24</v>
      </c>
      <c r="C86" s="29">
        <f>C81*1.45%</f>
        <v>0</v>
      </c>
      <c r="D86" s="14"/>
    </row>
    <row r="87" spans="1:11" x14ac:dyDescent="0.25">
      <c r="A87" s="2"/>
      <c r="B87" s="7"/>
      <c r="C87" s="21"/>
      <c r="D87" s="14"/>
    </row>
    <row r="88" spans="1:11" x14ac:dyDescent="0.25">
      <c r="A88" s="2"/>
      <c r="B88" s="4" t="s">
        <v>20</v>
      </c>
      <c r="C88" s="29">
        <f>C86+C85+C81</f>
        <v>0</v>
      </c>
      <c r="D88" s="14"/>
      <c r="E88" s="16"/>
      <c r="F88" s="17"/>
    </row>
    <row r="89" spans="1:11" x14ac:dyDescent="0.25">
      <c r="B89" s="4" t="s">
        <v>31</v>
      </c>
      <c r="C89" s="29">
        <f>SUM(C73:C79)+C88</f>
        <v>0</v>
      </c>
      <c r="K89" s="15"/>
    </row>
    <row r="90" spans="1:11" x14ac:dyDescent="0.25">
      <c r="B90" s="2"/>
      <c r="C90" s="25"/>
      <c r="E90" s="11"/>
    </row>
    <row r="91" spans="1:11" x14ac:dyDescent="0.25">
      <c r="A91" s="2"/>
      <c r="B91" s="4" t="s">
        <v>13</v>
      </c>
      <c r="C91" s="21">
        <f>C89+C71+C53+C35+C16</f>
        <v>300</v>
      </c>
      <c r="E91" s="12"/>
    </row>
    <row r="92" spans="1:11" x14ac:dyDescent="0.25">
      <c r="A92" s="2"/>
      <c r="B92" s="4" t="s">
        <v>17</v>
      </c>
      <c r="C92" s="31">
        <v>0.08</v>
      </c>
      <c r="E92" s="11"/>
    </row>
    <row r="93" spans="1:11" x14ac:dyDescent="0.25">
      <c r="A93" s="2"/>
      <c r="B93" s="4" t="s">
        <v>18</v>
      </c>
      <c r="C93" s="21">
        <f>C91*C92</f>
        <v>24</v>
      </c>
      <c r="E93" s="16"/>
      <c r="F93" s="17"/>
    </row>
    <row r="94" spans="1:11" x14ac:dyDescent="0.25">
      <c r="A94" s="2"/>
      <c r="B94" s="4"/>
      <c r="C94" s="21"/>
    </row>
    <row r="95" spans="1:11" x14ac:dyDescent="0.25">
      <c r="A95" s="2"/>
      <c r="B95" s="5" t="s">
        <v>6</v>
      </c>
      <c r="C95" s="22">
        <f>C15</f>
        <v>0</v>
      </c>
    </row>
    <row r="96" spans="1:11" x14ac:dyDescent="0.25">
      <c r="A96" s="2"/>
      <c r="B96" s="6" t="s">
        <v>16</v>
      </c>
      <c r="C96" s="30" t="e">
        <f>(C93+C91)/C15</f>
        <v>#DIV/0!</v>
      </c>
    </row>
    <row r="97" spans="2:5" x14ac:dyDescent="0.25">
      <c r="B97" s="18"/>
      <c r="C97" s="25"/>
    </row>
    <row r="98" spans="2:5" x14ac:dyDescent="0.25">
      <c r="B98" s="2"/>
      <c r="C98" s="25"/>
    </row>
    <row r="99" spans="2:5" x14ac:dyDescent="0.25">
      <c r="B99" s="2"/>
      <c r="C99" s="25"/>
    </row>
    <row r="100" spans="2:5" x14ac:dyDescent="0.25">
      <c r="B100" s="2"/>
      <c r="C100" s="25"/>
    </row>
    <row r="101" spans="2:5" x14ac:dyDescent="0.25">
      <c r="B101" s="2"/>
      <c r="C101" s="25"/>
    </row>
    <row r="102" spans="2:5" x14ac:dyDescent="0.25">
      <c r="B102" s="2"/>
      <c r="C102" s="25"/>
    </row>
    <row r="103" spans="2:5" x14ac:dyDescent="0.25">
      <c r="B103" s="2"/>
      <c r="C103" s="25"/>
      <c r="E103" s="15"/>
    </row>
    <row r="104" spans="2:5" x14ac:dyDescent="0.25">
      <c r="B104" s="2"/>
      <c r="C104" s="25"/>
    </row>
    <row r="105" spans="2:5" x14ac:dyDescent="0.25">
      <c r="B105" s="2"/>
      <c r="C105" s="25"/>
    </row>
    <row r="106" spans="2:5" x14ac:dyDescent="0.25">
      <c r="B106" s="2"/>
      <c r="C106" s="25"/>
    </row>
    <row r="107" spans="2:5" x14ac:dyDescent="0.25">
      <c r="B107" s="2"/>
      <c r="C107" s="25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Formula!$A$1:$A$4</xm:f>
          </x14:formula1>
          <xm:sqref>C66 C30 C48 C84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7" sqref="B7"/>
    </sheetView>
  </sheetViews>
  <sheetFormatPr defaultRowHeight="15" x14ac:dyDescent="0.25"/>
  <sheetData>
    <row r="1" spans="1:2" x14ac:dyDescent="0.25">
      <c r="A1" t="s">
        <v>21</v>
      </c>
      <c r="B1" s="11">
        <v>0.254</v>
      </c>
    </row>
    <row r="2" spans="1:2" x14ac:dyDescent="0.25">
      <c r="A2" t="s">
        <v>22</v>
      </c>
      <c r="B2" s="12">
        <v>0.28000000000000003</v>
      </c>
    </row>
    <row r="3" spans="1:2" x14ac:dyDescent="0.25">
      <c r="A3" t="s">
        <v>23</v>
      </c>
      <c r="B3" s="11">
        <v>0.379</v>
      </c>
    </row>
    <row r="4" spans="1:2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</vt:lpstr>
      <vt:lpstr>Formula</vt:lpstr>
      <vt:lpstr>LASERS</vt:lpstr>
      <vt:lpstr>ORP</vt:lpstr>
      <vt:lpstr>TRSL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Furlan</dc:creator>
  <cp:lastModifiedBy>Cathy Morgan</cp:lastModifiedBy>
  <dcterms:created xsi:type="dcterms:W3CDTF">2020-02-19T15:58:58Z</dcterms:created>
  <dcterms:modified xsi:type="dcterms:W3CDTF">2022-03-28T16:01:36Z</dcterms:modified>
</cp:coreProperties>
</file>