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selu/Desktop/"/>
    </mc:Choice>
  </mc:AlternateContent>
  <xr:revisionPtr revIDLastSave="0" documentId="8_{23B471CC-EF5C-CC40-AB67-27B84DE06541}" xr6:coauthVersionLast="47" xr6:coauthVersionMax="47" xr10:uidLastSave="{00000000-0000-0000-0000-000000000000}"/>
  <bookViews>
    <workbookView xWindow="18100" yWindow="5320" windowWidth="27240" windowHeight="16440" xr2:uid="{F785A98A-E19C-9543-8D55-F93F5B7975E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1" l="1"/>
  <c r="G49" i="1" s="1"/>
  <c r="G46" i="1"/>
  <c r="E46" i="1" s="1"/>
  <c r="G45" i="1"/>
  <c r="E45" i="1" s="1"/>
  <c r="G44" i="1"/>
  <c r="E44" i="1"/>
  <c r="G43" i="1"/>
  <c r="E43" i="1" s="1"/>
  <c r="G42" i="1"/>
  <c r="E42" i="1" s="1"/>
  <c r="G41" i="1"/>
  <c r="E41" i="1"/>
  <c r="G40" i="1"/>
  <c r="E40" i="1" s="1"/>
  <c r="G39" i="1"/>
  <c r="E39" i="1"/>
  <c r="G38" i="1"/>
  <c r="E38" i="1"/>
  <c r="G37" i="1"/>
  <c r="E37" i="1" s="1"/>
  <c r="G36" i="1"/>
  <c r="E36" i="1" s="1"/>
  <c r="G35" i="1"/>
  <c r="E35" i="1"/>
  <c r="G34" i="1"/>
  <c r="E34" i="1"/>
  <c r="G33" i="1"/>
  <c r="E33" i="1"/>
  <c r="G32" i="1"/>
  <c r="E32" i="1"/>
  <c r="G31" i="1"/>
  <c r="E31" i="1" s="1"/>
  <c r="G23" i="1"/>
  <c r="G20" i="1"/>
  <c r="G26" i="1" s="1"/>
  <c r="G29" i="1" s="1"/>
  <c r="G12" i="1"/>
  <c r="B48" i="1" l="1"/>
  <c r="G51" i="1"/>
  <c r="C51" i="1" s="1"/>
</calcChain>
</file>

<file path=xl/sharedStrings.xml><?xml version="1.0" encoding="utf-8"?>
<sst xmlns="http://schemas.openxmlformats.org/spreadsheetml/2006/main" count="72" uniqueCount="70">
  <si>
    <t>MEC Evaluation Worksheet</t>
  </si>
  <si>
    <r>
      <t>Instructions:</t>
    </r>
    <r>
      <rPr>
        <sz val="10"/>
        <rFont val="Arial"/>
        <family val="2"/>
      </rPr>
      <t xml:space="preserve">   1)</t>
    </r>
  </si>
  <si>
    <t>Enter your your name and all required data into the boxed cells.</t>
  </si>
  <si>
    <t>For Official Use Only</t>
  </si>
  <si>
    <t>2)</t>
  </si>
  <si>
    <t xml:space="preserve">Enter your overall GPA and the hours you attempted each semester </t>
  </si>
  <si>
    <r>
      <t>into the table (</t>
    </r>
    <r>
      <rPr>
        <u/>
        <sz val="10"/>
        <rFont val="Arial"/>
        <family val="2"/>
      </rPr>
      <t>completed</t>
    </r>
    <r>
      <rPr>
        <sz val="10"/>
        <rFont val="Arial"/>
        <family val="2"/>
      </rPr>
      <t xml:space="preserve"> FALL and SPRING semesters </t>
    </r>
    <r>
      <rPr>
        <u/>
        <sz val="10"/>
        <rFont val="Arial"/>
        <family val="2"/>
      </rPr>
      <t>only</t>
    </r>
    <r>
      <rPr>
        <sz val="10"/>
        <rFont val="Arial"/>
        <family val="2"/>
      </rPr>
      <t>).</t>
    </r>
  </si>
  <si>
    <t>3)</t>
  </si>
  <si>
    <r>
      <t xml:space="preserve">Enter the hours and point grade (A=4, B=3…) for each </t>
    </r>
    <r>
      <rPr>
        <b/>
        <sz val="10"/>
        <rFont val="Arial"/>
        <family val="2"/>
      </rPr>
      <t>core course</t>
    </r>
  </si>
  <si>
    <r>
      <t xml:space="preserve">you took at </t>
    </r>
    <r>
      <rPr>
        <b/>
        <sz val="10"/>
        <rFont val="Arial"/>
        <family val="2"/>
      </rPr>
      <t>SLU</t>
    </r>
    <r>
      <rPr>
        <sz val="10"/>
        <rFont val="Arial"/>
        <family val="2"/>
      </rPr>
      <t xml:space="preserve"> into the bottom table. (Count all REPEATS and</t>
    </r>
  </si>
  <si>
    <r>
      <t xml:space="preserve">enter the </t>
    </r>
    <r>
      <rPr>
        <b/>
        <sz val="10"/>
        <rFont val="Arial"/>
        <family val="2"/>
      </rPr>
      <t>SUMs</t>
    </r>
    <r>
      <rPr>
        <sz val="10"/>
        <rFont val="Arial"/>
        <family val="2"/>
      </rPr>
      <t xml:space="preserve"> of Hours and Grade Points)</t>
    </r>
  </si>
  <si>
    <t>4)</t>
  </si>
  <si>
    <t>Make sure your GRAND TOTAL is shown. Save, print and submit to the MEC.</t>
  </si>
  <si>
    <t xml:space="preserve">1)    </t>
  </si>
  <si>
    <t>Name / W# :</t>
  </si>
  <si>
    <t>A</t>
  </si>
  <si>
    <r>
      <t xml:space="preserve">2a)   </t>
    </r>
    <r>
      <rPr>
        <b/>
        <sz val="10"/>
        <rFont val="Arial"/>
        <family val="2"/>
      </rPr>
      <t xml:space="preserve"> Overall undergraduate GPA:</t>
    </r>
  </si>
  <si>
    <t>Average Course Load</t>
  </si>
  <si>
    <r>
      <t xml:space="preserve">Enter for each semester the number of </t>
    </r>
    <r>
      <rPr>
        <b/>
        <sz val="10"/>
        <rFont val="Arial"/>
        <family val="2"/>
      </rPr>
      <t>HOURS ATTEMPTED</t>
    </r>
    <r>
      <rPr>
        <sz val="10"/>
        <rFont val="Arial"/>
        <family val="2"/>
      </rPr>
      <t xml:space="preserve"> </t>
    </r>
  </si>
  <si>
    <r>
      <t xml:space="preserve">(= SEM HOURS in SLU transcript) for </t>
    </r>
    <r>
      <rPr>
        <u/>
        <sz val="10"/>
        <rFont val="Arial"/>
        <family val="2"/>
      </rPr>
      <t>completed FALL</t>
    </r>
    <r>
      <rPr>
        <sz val="10"/>
        <rFont val="Arial"/>
        <family val="2"/>
      </rPr>
      <t xml:space="preserve"> and </t>
    </r>
  </si>
  <si>
    <r>
      <t>SPRING</t>
    </r>
    <r>
      <rPr>
        <sz val="10"/>
        <rFont val="Arial"/>
        <family val="2"/>
      </rPr>
      <t xml:space="preserve"> semesters only. NOT summer semesters!</t>
    </r>
  </si>
  <si>
    <t>2b)</t>
  </si>
  <si>
    <t>Semester</t>
  </si>
  <si>
    <t>Hrs. Attempted</t>
  </si>
  <si>
    <t>Total Hours Attempted</t>
  </si>
  <si>
    <t># of Semesters</t>
  </si>
  <si>
    <t>Course Load</t>
  </si>
  <si>
    <t>B</t>
  </si>
  <si>
    <r>
      <t xml:space="preserve">3) </t>
    </r>
    <r>
      <rPr>
        <b/>
        <sz val="10"/>
        <rFont val="Arial"/>
        <family val="2"/>
      </rPr>
      <t xml:space="preserve"> SLU Core Courses</t>
    </r>
  </si>
  <si>
    <t>Hours</t>
  </si>
  <si>
    <t>Grade</t>
  </si>
  <si>
    <t>Quality Points</t>
  </si>
  <si>
    <t>Genetics</t>
  </si>
  <si>
    <t>GBIO 312 (3hrs)</t>
  </si>
  <si>
    <t>Pathogenic Bacteria</t>
  </si>
  <si>
    <t>MIC 436 (4hrs)</t>
  </si>
  <si>
    <t>Immunology</t>
  </si>
  <si>
    <t>MIC 460 (4hrs)</t>
  </si>
  <si>
    <t>Comparative Anatomy</t>
  </si>
  <si>
    <t>ZOO 302 (4hrs)</t>
  </si>
  <si>
    <t>Animal Histology</t>
  </si>
  <si>
    <t>ZOO 332 (4hrs)</t>
  </si>
  <si>
    <t>Animal Physiology</t>
  </si>
  <si>
    <t>ZOO 392 (4hrs)</t>
  </si>
  <si>
    <t>Animal Development</t>
  </si>
  <si>
    <t>ZOO 465 (4hrs)</t>
  </si>
  <si>
    <t>Medical Parasitology</t>
  </si>
  <si>
    <t>ZOO 455 (4hrs)</t>
  </si>
  <si>
    <t>Analytical I</t>
  </si>
  <si>
    <t>CHEM 251 (3hrs)</t>
  </si>
  <si>
    <t>Organic I</t>
  </si>
  <si>
    <t>CHEM 265 (3hrs)</t>
  </si>
  <si>
    <t>Organic II</t>
  </si>
  <si>
    <t>CHEM 266 (3hrs)</t>
  </si>
  <si>
    <t>Biochemistry I</t>
  </si>
  <si>
    <t>CHEM 481 (3hrs)</t>
  </si>
  <si>
    <t>Biochemistry II</t>
  </si>
  <si>
    <t>CHEM 482 (3hrs)</t>
  </si>
  <si>
    <t>Physics I</t>
  </si>
  <si>
    <t>PHYS 191 (3hrs)</t>
  </si>
  <si>
    <t>Physiol. Psychology</t>
  </si>
  <si>
    <t>PSYC 462 (3hrs)</t>
  </si>
  <si>
    <t>Calculus I</t>
  </si>
  <si>
    <t>MATH 200 (5hrs)</t>
  </si>
  <si>
    <t># of Core Courses</t>
  </si>
  <si>
    <t>Average Core GPA:</t>
  </si>
  <si>
    <t>C</t>
  </si>
  <si>
    <t>GRAND TOTAL:</t>
  </si>
  <si>
    <t>POINTS</t>
  </si>
  <si>
    <t>© Volker Stiller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</si>
</sst>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2"/>
      <color theme="1"/>
      <name val="Calibri"/>
      <family val="2"/>
      <scheme val="minor"/>
    </font>
    <font>
      <b/>
      <u/>
      <sz val="14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8"/>
      <color indexed="22"/>
      <name val="Arial"/>
      <family val="2"/>
    </font>
    <font>
      <sz val="8"/>
      <color indexed="55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right"/>
    </xf>
    <xf numFmtId="0" fontId="0" fillId="0" borderId="2" xfId="0" applyBorder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3" xfId="0" applyFont="1" applyBorder="1" applyProtection="1">
      <protection locked="0"/>
    </xf>
    <xf numFmtId="0" fontId="8" fillId="0" borderId="4" xfId="0" applyFont="1" applyBorder="1" applyAlignment="1" applyProtection="1">
      <alignment horizontal="right"/>
      <protection locked="0"/>
    </xf>
    <xf numFmtId="0" fontId="5" fillId="0" borderId="5" xfId="0" applyFont="1" applyBorder="1" applyProtection="1">
      <protection locked="0"/>
    </xf>
    <xf numFmtId="0" fontId="5" fillId="0" borderId="0" xfId="0" applyFont="1"/>
    <xf numFmtId="0" fontId="8" fillId="0" borderId="0" xfId="0" applyFont="1"/>
    <xf numFmtId="0" fontId="9" fillId="0" borderId="2" xfId="0" applyFont="1" applyBorder="1" applyAlignment="1">
      <alignment horizontal="center"/>
    </xf>
    <xf numFmtId="0" fontId="6" fillId="0" borderId="0" xfId="0" applyFont="1" applyAlignment="1">
      <alignment horizontal="left" wrapText="1"/>
    </xf>
    <xf numFmtId="0" fontId="9" fillId="0" borderId="6" xfId="0" applyFont="1" applyBorder="1" applyAlignment="1" applyProtection="1">
      <alignment horizontal="center" vertical="center"/>
      <protection locked="0"/>
    </xf>
    <xf numFmtId="2" fontId="9" fillId="0" borderId="2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9" xfId="0" applyFont="1" applyBorder="1" applyAlignment="1" applyProtection="1">
      <alignment horizontal="center"/>
      <protection locked="0"/>
    </xf>
    <xf numFmtId="164" fontId="10" fillId="0" borderId="2" xfId="0" applyNumberFormat="1" applyFont="1" applyBorder="1" applyAlignment="1">
      <alignment horizontal="center"/>
    </xf>
    <xf numFmtId="0" fontId="3" fillId="0" borderId="10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11" fillId="0" borderId="2" xfId="0" applyFont="1" applyBorder="1" applyAlignment="1">
      <alignment horizontal="center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2" fontId="5" fillId="0" borderId="0" xfId="0" applyNumberFormat="1" applyFont="1" applyAlignment="1">
      <alignment horizontal="center"/>
    </xf>
    <xf numFmtId="0" fontId="9" fillId="0" borderId="17" xfId="0" applyFont="1" applyBorder="1" applyAlignment="1">
      <alignment horizontal="right"/>
    </xf>
    <xf numFmtId="2" fontId="9" fillId="0" borderId="18" xfId="0" applyNumberFormat="1" applyFont="1" applyBorder="1" applyAlignment="1">
      <alignment horizontal="right"/>
    </xf>
    <xf numFmtId="0" fontId="9" fillId="0" borderId="19" xfId="0" applyFont="1" applyBorder="1" applyAlignment="1">
      <alignment horizontal="left"/>
    </xf>
    <xf numFmtId="2" fontId="9" fillId="0" borderId="20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0" fontId="1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3702D-3522-304C-BAFA-58E320E26CE7}">
  <dimension ref="A1:G55"/>
  <sheetViews>
    <sheetView tabSelected="1" workbookViewId="0">
      <selection activeCell="M12" sqref="M12"/>
    </sheetView>
  </sheetViews>
  <sheetFormatPr baseColWidth="10" defaultRowHeight="16" x14ac:dyDescent="0.2"/>
  <sheetData>
    <row r="1" spans="1:7" ht="19" thickBot="1" x14ac:dyDescent="0.25">
      <c r="A1" s="1"/>
      <c r="C1" s="2" t="s">
        <v>0</v>
      </c>
    </row>
    <row r="2" spans="1:7" ht="29" x14ac:dyDescent="0.2">
      <c r="A2" s="3" t="s">
        <v>1</v>
      </c>
      <c r="B2" s="4" t="s">
        <v>2</v>
      </c>
      <c r="G2" s="5" t="s">
        <v>3</v>
      </c>
    </row>
    <row r="3" spans="1:7" x14ac:dyDescent="0.2">
      <c r="A3" s="6" t="s">
        <v>4</v>
      </c>
      <c r="B3" s="4" t="s">
        <v>5</v>
      </c>
      <c r="G3" s="7"/>
    </row>
    <row r="4" spans="1:7" x14ac:dyDescent="0.2">
      <c r="A4" s="6"/>
      <c r="B4" s="4" t="s">
        <v>6</v>
      </c>
      <c r="G4" s="7"/>
    </row>
    <row r="5" spans="1:7" x14ac:dyDescent="0.2">
      <c r="A5" s="6" t="s">
        <v>7</v>
      </c>
      <c r="B5" s="4" t="s">
        <v>8</v>
      </c>
      <c r="G5" s="7"/>
    </row>
    <row r="6" spans="1:7" x14ac:dyDescent="0.2">
      <c r="A6" s="6"/>
      <c r="B6" s="4" t="s">
        <v>9</v>
      </c>
      <c r="G6" s="7"/>
    </row>
    <row r="7" spans="1:7" x14ac:dyDescent="0.2">
      <c r="A7" s="1"/>
      <c r="B7" s="4" t="s">
        <v>10</v>
      </c>
      <c r="G7" s="7"/>
    </row>
    <row r="8" spans="1:7" x14ac:dyDescent="0.2">
      <c r="A8" s="6" t="s">
        <v>11</v>
      </c>
      <c r="B8" s="4" t="s">
        <v>12</v>
      </c>
      <c r="G8" s="7"/>
    </row>
    <row r="9" spans="1:7" x14ac:dyDescent="0.2">
      <c r="A9" s="1"/>
      <c r="G9" s="7"/>
    </row>
    <row r="10" spans="1:7" x14ac:dyDescent="0.2">
      <c r="A10" s="8" t="s">
        <v>13</v>
      </c>
      <c r="B10" s="9" t="s">
        <v>14</v>
      </c>
      <c r="C10" s="10"/>
      <c r="D10" s="11"/>
      <c r="E10" s="12"/>
      <c r="F10" s="13"/>
      <c r="G10" s="7"/>
    </row>
    <row r="11" spans="1:7" x14ac:dyDescent="0.2">
      <c r="A11" s="1"/>
      <c r="B11" s="9"/>
      <c r="C11" s="14"/>
      <c r="G11" s="15" t="s">
        <v>15</v>
      </c>
    </row>
    <row r="12" spans="1:7" ht="60" x14ac:dyDescent="0.2">
      <c r="A12" s="16" t="s">
        <v>16</v>
      </c>
      <c r="B12" s="17"/>
      <c r="G12" s="18">
        <f>B12*12.5</f>
        <v>0</v>
      </c>
    </row>
    <row r="13" spans="1:7" x14ac:dyDescent="0.2">
      <c r="A13" s="1"/>
      <c r="G13" s="7"/>
    </row>
    <row r="14" spans="1:7" x14ac:dyDescent="0.2">
      <c r="A14" s="19" t="s">
        <v>17</v>
      </c>
      <c r="B14" t="s">
        <v>18</v>
      </c>
      <c r="G14" s="7"/>
    </row>
    <row r="15" spans="1:7" x14ac:dyDescent="0.2">
      <c r="A15" s="1"/>
      <c r="B15" s="4" t="s">
        <v>19</v>
      </c>
      <c r="G15" s="7"/>
    </row>
    <row r="16" spans="1:7" x14ac:dyDescent="0.2">
      <c r="A16" s="1"/>
      <c r="B16" s="20" t="s">
        <v>20</v>
      </c>
      <c r="G16" s="7"/>
    </row>
    <row r="17" spans="1:7" x14ac:dyDescent="0.2">
      <c r="A17" s="1"/>
      <c r="G17" s="7"/>
    </row>
    <row r="18" spans="1:7" x14ac:dyDescent="0.2">
      <c r="A18" s="8" t="s">
        <v>21</v>
      </c>
      <c r="B18" s="21" t="s">
        <v>22</v>
      </c>
      <c r="C18" s="21" t="s">
        <v>23</v>
      </c>
      <c r="D18" s="21" t="s">
        <v>22</v>
      </c>
      <c r="E18" s="21" t="s">
        <v>23</v>
      </c>
      <c r="F18" s="22"/>
      <c r="G18" s="23" t="s">
        <v>24</v>
      </c>
    </row>
    <row r="19" spans="1:7" x14ac:dyDescent="0.2">
      <c r="A19" s="8"/>
      <c r="B19" s="24"/>
      <c r="C19" s="24"/>
      <c r="D19" s="24"/>
      <c r="E19" s="24"/>
      <c r="F19" s="24"/>
      <c r="G19" s="23"/>
    </row>
    <row r="20" spans="1:7" x14ac:dyDescent="0.2">
      <c r="A20" s="1"/>
      <c r="B20" s="22">
        <v>1</v>
      </c>
      <c r="C20" s="25"/>
      <c r="D20" s="22">
        <v>9</v>
      </c>
      <c r="E20" s="25"/>
      <c r="F20" s="26"/>
      <c r="G20" s="27">
        <f>SUM(C20:C27,E20:E27)</f>
        <v>0</v>
      </c>
    </row>
    <row r="21" spans="1:7" x14ac:dyDescent="0.2">
      <c r="A21" s="1"/>
      <c r="B21" s="22">
        <v>2</v>
      </c>
      <c r="C21" s="28"/>
      <c r="D21" s="22">
        <v>10</v>
      </c>
      <c r="E21" s="28"/>
      <c r="F21" s="26"/>
      <c r="G21" s="27"/>
    </row>
    <row r="22" spans="1:7" x14ac:dyDescent="0.2">
      <c r="A22" s="1"/>
      <c r="B22" s="22">
        <v>3</v>
      </c>
      <c r="C22" s="28"/>
      <c r="D22" s="22">
        <v>11</v>
      </c>
      <c r="E22" s="28"/>
      <c r="F22" s="26"/>
      <c r="G22" s="27" t="s">
        <v>25</v>
      </c>
    </row>
    <row r="23" spans="1:7" x14ac:dyDescent="0.2">
      <c r="A23" s="1"/>
      <c r="B23" s="22">
        <v>4</v>
      </c>
      <c r="C23" s="28"/>
      <c r="D23" s="22">
        <v>12</v>
      </c>
      <c r="E23" s="28"/>
      <c r="F23" s="26"/>
      <c r="G23" s="27">
        <f>COUNT(C20:C27,E20:E27)</f>
        <v>0</v>
      </c>
    </row>
    <row r="24" spans="1:7" x14ac:dyDescent="0.2">
      <c r="A24" s="1"/>
      <c r="B24" s="22">
        <v>5</v>
      </c>
      <c r="C24" s="28"/>
      <c r="D24" s="22">
        <v>13</v>
      </c>
      <c r="E24" s="28"/>
      <c r="F24" s="26"/>
      <c r="G24" s="27"/>
    </row>
    <row r="25" spans="1:7" x14ac:dyDescent="0.2">
      <c r="A25" s="1"/>
      <c r="B25" s="22">
        <v>6</v>
      </c>
      <c r="C25" s="28"/>
      <c r="D25" s="22">
        <v>14</v>
      </c>
      <c r="E25" s="28"/>
      <c r="F25" s="26"/>
      <c r="G25" s="27" t="s">
        <v>26</v>
      </c>
    </row>
    <row r="26" spans="1:7" x14ac:dyDescent="0.2">
      <c r="A26" s="1"/>
      <c r="B26" s="22">
        <v>7</v>
      </c>
      <c r="C26" s="28"/>
      <c r="D26" s="22">
        <v>15</v>
      </c>
      <c r="E26" s="28"/>
      <c r="F26" s="26"/>
      <c r="G26" s="29" t="e">
        <f>G20/G23</f>
        <v>#DIV/0!</v>
      </c>
    </row>
    <row r="27" spans="1:7" x14ac:dyDescent="0.2">
      <c r="A27" s="1"/>
      <c r="B27" s="22">
        <v>8</v>
      </c>
      <c r="C27" s="30"/>
      <c r="D27" s="22">
        <v>16</v>
      </c>
      <c r="E27" s="30"/>
      <c r="F27" s="26"/>
      <c r="G27" s="7"/>
    </row>
    <row r="28" spans="1:7" x14ac:dyDescent="0.2">
      <c r="A28" s="1"/>
      <c r="B28" s="22"/>
      <c r="C28" s="22"/>
      <c r="D28" s="22"/>
      <c r="E28" s="22"/>
      <c r="F28" s="22"/>
      <c r="G28" s="15" t="s">
        <v>27</v>
      </c>
    </row>
    <row r="29" spans="1:7" x14ac:dyDescent="0.2">
      <c r="A29" s="1"/>
      <c r="G29" s="18" t="e">
        <f>G26*B12/4.8</f>
        <v>#DIV/0!</v>
      </c>
    </row>
    <row r="30" spans="1:7" x14ac:dyDescent="0.2">
      <c r="A30" s="8" t="s">
        <v>28</v>
      </c>
      <c r="C30" s="31" t="s">
        <v>29</v>
      </c>
      <c r="D30" s="31" t="s">
        <v>30</v>
      </c>
      <c r="E30" s="31" t="s">
        <v>31</v>
      </c>
      <c r="F30" s="31"/>
      <c r="G30" s="7"/>
    </row>
    <row r="31" spans="1:7" x14ac:dyDescent="0.2">
      <c r="A31" s="24" t="s">
        <v>32</v>
      </c>
      <c r="B31" s="32" t="s">
        <v>33</v>
      </c>
      <c r="C31" s="33"/>
      <c r="D31" s="34"/>
      <c r="E31" s="24">
        <f t="shared" ref="E31:E46" si="0">C31*D31/G31</f>
        <v>0</v>
      </c>
      <c r="G31" s="35">
        <f>IF(C31&gt;3,C31/3,1)</f>
        <v>1</v>
      </c>
    </row>
    <row r="32" spans="1:7" x14ac:dyDescent="0.2">
      <c r="A32" s="26" t="s">
        <v>34</v>
      </c>
      <c r="B32" s="4" t="s">
        <v>35</v>
      </c>
      <c r="C32" s="36"/>
      <c r="D32" s="37"/>
      <c r="E32" s="24">
        <f t="shared" si="0"/>
        <v>0</v>
      </c>
      <c r="G32" s="35">
        <f t="shared" ref="G32:G38" si="1">IF(C32&gt;4,C32/4,1)</f>
        <v>1</v>
      </c>
    </row>
    <row r="33" spans="1:7" x14ac:dyDescent="0.2">
      <c r="A33" s="24" t="s">
        <v>36</v>
      </c>
      <c r="B33" s="32" t="s">
        <v>37</v>
      </c>
      <c r="C33" s="36"/>
      <c r="D33" s="37"/>
      <c r="E33" s="24">
        <f t="shared" si="0"/>
        <v>0</v>
      </c>
      <c r="G33" s="35">
        <f t="shared" si="1"/>
        <v>1</v>
      </c>
    </row>
    <row r="34" spans="1:7" x14ac:dyDescent="0.2">
      <c r="A34" s="24" t="s">
        <v>38</v>
      </c>
      <c r="B34" s="32" t="s">
        <v>39</v>
      </c>
      <c r="C34" s="36"/>
      <c r="D34" s="37"/>
      <c r="E34" s="24">
        <f t="shared" si="0"/>
        <v>0</v>
      </c>
      <c r="G34" s="35">
        <f t="shared" si="1"/>
        <v>1</v>
      </c>
    </row>
    <row r="35" spans="1:7" x14ac:dyDescent="0.2">
      <c r="A35" s="24" t="s">
        <v>40</v>
      </c>
      <c r="B35" s="32" t="s">
        <v>41</v>
      </c>
      <c r="C35" s="36"/>
      <c r="D35" s="37"/>
      <c r="E35" s="24">
        <f t="shared" si="0"/>
        <v>0</v>
      </c>
      <c r="G35" s="35">
        <f t="shared" si="1"/>
        <v>1</v>
      </c>
    </row>
    <row r="36" spans="1:7" x14ac:dyDescent="0.2">
      <c r="A36" s="24" t="s">
        <v>42</v>
      </c>
      <c r="B36" s="32" t="s">
        <v>43</v>
      </c>
      <c r="C36" s="36"/>
      <c r="D36" s="37"/>
      <c r="E36" s="24">
        <f t="shared" si="0"/>
        <v>0</v>
      </c>
      <c r="G36" s="35">
        <f t="shared" si="1"/>
        <v>1</v>
      </c>
    </row>
    <row r="37" spans="1:7" x14ac:dyDescent="0.2">
      <c r="A37" s="24" t="s">
        <v>44</v>
      </c>
      <c r="B37" s="32" t="s">
        <v>45</v>
      </c>
      <c r="C37" s="36"/>
      <c r="D37" s="37"/>
      <c r="E37" s="24">
        <f t="shared" si="0"/>
        <v>0</v>
      </c>
      <c r="G37" s="35">
        <f t="shared" si="1"/>
        <v>1</v>
      </c>
    </row>
    <row r="38" spans="1:7" x14ac:dyDescent="0.2">
      <c r="A38" s="26" t="s">
        <v>46</v>
      </c>
      <c r="B38" s="4" t="s">
        <v>47</v>
      </c>
      <c r="C38" s="36"/>
      <c r="D38" s="37"/>
      <c r="E38" s="24">
        <f t="shared" si="0"/>
        <v>0</v>
      </c>
      <c r="G38" s="35">
        <f t="shared" si="1"/>
        <v>1</v>
      </c>
    </row>
    <row r="39" spans="1:7" x14ac:dyDescent="0.2">
      <c r="A39" s="26" t="s">
        <v>48</v>
      </c>
      <c r="B39" s="32" t="s">
        <v>49</v>
      </c>
      <c r="C39" s="36"/>
      <c r="D39" s="37"/>
      <c r="E39" s="24">
        <f t="shared" si="0"/>
        <v>0</v>
      </c>
      <c r="G39" s="35">
        <f t="shared" ref="G39:G45" si="2">IF(C39&gt;3,C39/3,1)</f>
        <v>1</v>
      </c>
    </row>
    <row r="40" spans="1:7" x14ac:dyDescent="0.2">
      <c r="A40" s="24" t="s">
        <v>50</v>
      </c>
      <c r="B40" s="32" t="s">
        <v>51</v>
      </c>
      <c r="C40" s="36"/>
      <c r="D40" s="37"/>
      <c r="E40" s="24">
        <f t="shared" si="0"/>
        <v>0</v>
      </c>
      <c r="G40" s="35">
        <f t="shared" si="2"/>
        <v>1</v>
      </c>
    </row>
    <row r="41" spans="1:7" x14ac:dyDescent="0.2">
      <c r="A41" s="24" t="s">
        <v>52</v>
      </c>
      <c r="B41" s="32" t="s">
        <v>53</v>
      </c>
      <c r="C41" s="36"/>
      <c r="D41" s="37"/>
      <c r="E41" s="24">
        <f t="shared" si="0"/>
        <v>0</v>
      </c>
      <c r="G41" s="35">
        <f t="shared" si="2"/>
        <v>1</v>
      </c>
    </row>
    <row r="42" spans="1:7" x14ac:dyDescent="0.2">
      <c r="A42" s="24" t="s">
        <v>54</v>
      </c>
      <c r="B42" s="32" t="s">
        <v>55</v>
      </c>
      <c r="C42" s="36"/>
      <c r="D42" s="37"/>
      <c r="E42" s="24">
        <f t="shared" si="0"/>
        <v>0</v>
      </c>
      <c r="G42" s="35">
        <f t="shared" si="2"/>
        <v>1</v>
      </c>
    </row>
    <row r="43" spans="1:7" x14ac:dyDescent="0.2">
      <c r="A43" s="24" t="s">
        <v>56</v>
      </c>
      <c r="B43" s="32" t="s">
        <v>57</v>
      </c>
      <c r="C43" s="36"/>
      <c r="D43" s="37"/>
      <c r="E43" s="24">
        <f t="shared" si="0"/>
        <v>0</v>
      </c>
      <c r="G43" s="35">
        <f t="shared" si="2"/>
        <v>1</v>
      </c>
    </row>
    <row r="44" spans="1:7" x14ac:dyDescent="0.2">
      <c r="A44" s="26" t="s">
        <v>58</v>
      </c>
      <c r="B44" s="4" t="s">
        <v>59</v>
      </c>
      <c r="C44" s="36"/>
      <c r="D44" s="37"/>
      <c r="E44" s="24">
        <f t="shared" si="0"/>
        <v>0</v>
      </c>
      <c r="G44" s="35">
        <f t="shared" si="2"/>
        <v>1</v>
      </c>
    </row>
    <row r="45" spans="1:7" x14ac:dyDescent="0.2">
      <c r="A45" s="26" t="s">
        <v>60</v>
      </c>
      <c r="B45" s="4" t="s">
        <v>61</v>
      </c>
      <c r="C45" s="36"/>
      <c r="D45" s="37"/>
      <c r="E45" s="24">
        <f t="shared" si="0"/>
        <v>0</v>
      </c>
      <c r="G45" s="35">
        <f t="shared" si="2"/>
        <v>1</v>
      </c>
    </row>
    <row r="46" spans="1:7" x14ac:dyDescent="0.2">
      <c r="A46" s="24" t="s">
        <v>62</v>
      </c>
      <c r="B46" s="32" t="s">
        <v>63</v>
      </c>
      <c r="C46" s="38"/>
      <c r="D46" s="39"/>
      <c r="E46" s="24">
        <f t="shared" si="0"/>
        <v>0</v>
      </c>
      <c r="G46" s="35">
        <f>IF(C46&gt;5,C46/5,1)</f>
        <v>1</v>
      </c>
    </row>
    <row r="47" spans="1:7" x14ac:dyDescent="0.2">
      <c r="A47" s="19"/>
      <c r="G47" s="27" t="s">
        <v>64</v>
      </c>
    </row>
    <row r="48" spans="1:7" x14ac:dyDescent="0.2">
      <c r="A48" s="19" t="s">
        <v>65</v>
      </c>
      <c r="B48" s="40" t="e">
        <f>SUM(E31:E46)/SUM(C31:C46)</f>
        <v>#DIV/0!</v>
      </c>
      <c r="G48" s="27">
        <f>COUNT(D31:D46)</f>
        <v>0</v>
      </c>
    </row>
    <row r="49" spans="1:7" x14ac:dyDescent="0.2">
      <c r="A49" s="19"/>
      <c r="B49" s="22"/>
      <c r="G49" s="35">
        <f>IF(G48&gt;15,0.62,IF(G48&gt;13,0.65,IF(G48&gt;12,0.75,IF(G48&gt;11,0.85,IF(G48&gt;9,0.95,IF(G48&gt;8,1.05,IF(G48&gt;4,1,IF(G48&gt;2,0.9,0.6))))))))</f>
        <v>0.6</v>
      </c>
    </row>
    <row r="50" spans="1:7" ht="17" thickBot="1" x14ac:dyDescent="0.25">
      <c r="A50" s="1"/>
      <c r="G50" s="15" t="s">
        <v>66</v>
      </c>
    </row>
    <row r="51" spans="1:7" ht="17" thickBot="1" x14ac:dyDescent="0.25">
      <c r="A51" s="41"/>
      <c r="B51" s="41" t="s">
        <v>67</v>
      </c>
      <c r="C51" s="42" t="e">
        <f>G12+G29+G51</f>
        <v>#DIV/0!</v>
      </c>
      <c r="D51" s="43" t="s">
        <v>68</v>
      </c>
      <c r="G51" s="44" t="e">
        <f>G49*G48*B48</f>
        <v>#DIV/0!</v>
      </c>
    </row>
    <row r="52" spans="1:7" x14ac:dyDescent="0.2">
      <c r="A52" s="1"/>
      <c r="G52" s="45"/>
    </row>
    <row r="53" spans="1:7" x14ac:dyDescent="0.2">
      <c r="A53" s="1"/>
      <c r="G53" s="46" t="s">
        <v>69</v>
      </c>
    </row>
    <row r="54" spans="1:7" x14ac:dyDescent="0.2">
      <c r="A54" s="1"/>
    </row>
    <row r="55" spans="1:7" x14ac:dyDescent="0.2">
      <c r="A55" s="1"/>
    </row>
  </sheetData>
  <mergeCells count="1">
    <mergeCell ref="G18:G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2026-01-21T20:34:11Z</dcterms:created>
  <dcterms:modified xsi:type="dcterms:W3CDTF">2026-01-21T20:34:52Z</dcterms:modified>
</cp:coreProperties>
</file>