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uman Resources Office\BENEFITS\HEALTH PREMIUMS\"/>
    </mc:Choice>
  </mc:AlternateContent>
  <xr:revisionPtr revIDLastSave="0" documentId="13_ncr:1_{EE1D4D24-EC3D-4EBF-9B19-DEBEAB8139B0}" xr6:coauthVersionLast="36" xr6:coauthVersionMax="36" xr10:uidLastSave="{00000000-0000-0000-0000-000000000000}"/>
  <bookViews>
    <workbookView xWindow="0" yWindow="0" windowWidth="28800" windowHeight="11772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45" i="1" l="1"/>
  <c r="B9" i="1" l="1"/>
  <c r="B48" i="1" l="1"/>
  <c r="B47" i="1"/>
  <c r="B46" i="1"/>
  <c r="B45" i="1"/>
  <c r="B39" i="1"/>
  <c r="B38" i="1"/>
  <c r="B37" i="1"/>
  <c r="B36" i="1"/>
  <c r="B30" i="1"/>
  <c r="B29" i="1"/>
  <c r="B28" i="1"/>
  <c r="B27" i="1"/>
  <c r="B21" i="1"/>
  <c r="B20" i="1"/>
  <c r="B19" i="1"/>
  <c r="B18" i="1"/>
  <c r="B10" i="1"/>
  <c r="B11" i="1"/>
  <c r="B12" i="1"/>
  <c r="C46" i="1"/>
  <c r="C47" i="1"/>
  <c r="C48" i="1"/>
  <c r="C45" i="1"/>
  <c r="C37" i="1"/>
  <c r="C38" i="1"/>
  <c r="C39" i="1"/>
  <c r="C36" i="1"/>
  <c r="C28" i="1"/>
  <c r="C29" i="1"/>
  <c r="C30" i="1"/>
  <c r="C27" i="1"/>
  <c r="C19" i="1"/>
  <c r="C20" i="1"/>
  <c r="C21" i="1"/>
  <c r="C18" i="1"/>
  <c r="C10" i="1"/>
  <c r="C11" i="1"/>
  <c r="C12" i="1"/>
  <c r="C9" i="1"/>
  <c r="J48" i="1"/>
  <c r="K48" i="1" s="1"/>
  <c r="J47" i="1"/>
  <c r="K47" i="1" s="1"/>
  <c r="J46" i="1"/>
  <c r="K46" i="1" s="1"/>
  <c r="K45" i="1"/>
  <c r="J39" i="1"/>
  <c r="K39" i="1" s="1"/>
  <c r="J38" i="1"/>
  <c r="K38" i="1" s="1"/>
  <c r="J37" i="1"/>
  <c r="K37" i="1" s="1"/>
  <c r="J36" i="1"/>
  <c r="K36" i="1" s="1"/>
  <c r="J30" i="1"/>
  <c r="K30" i="1" s="1"/>
  <c r="J29" i="1"/>
  <c r="K29" i="1" s="1"/>
  <c r="J28" i="1"/>
  <c r="K28" i="1" s="1"/>
  <c r="J27" i="1"/>
  <c r="K27" i="1" s="1"/>
  <c r="J21" i="1"/>
  <c r="K21" i="1" s="1"/>
  <c r="J20" i="1"/>
  <c r="K20" i="1" s="1"/>
  <c r="J19" i="1"/>
  <c r="K19" i="1" s="1"/>
  <c r="J18" i="1"/>
  <c r="K18" i="1" s="1"/>
  <c r="J12" i="1"/>
  <c r="K12" i="1" s="1"/>
  <c r="J11" i="1"/>
  <c r="K11" i="1" s="1"/>
  <c r="J10" i="1"/>
  <c r="K10" i="1" s="1"/>
  <c r="J9" i="1"/>
  <c r="K9" i="1" s="1"/>
  <c r="G9" i="1" l="1"/>
  <c r="G10" i="1"/>
  <c r="G46" i="1"/>
  <c r="G47" i="1"/>
  <c r="G48" i="1"/>
  <c r="G45" i="1"/>
  <c r="G37" i="1"/>
  <c r="G38" i="1"/>
  <c r="G39" i="1"/>
  <c r="G36" i="1"/>
  <c r="G28" i="1"/>
  <c r="G29" i="1"/>
  <c r="G30" i="1"/>
  <c r="G27" i="1"/>
  <c r="G19" i="1"/>
  <c r="G20" i="1"/>
  <c r="G21" i="1"/>
  <c r="G18" i="1"/>
  <c r="G11" i="1"/>
  <c r="G12" i="1"/>
  <c r="F48" i="1"/>
  <c r="F47" i="1"/>
  <c r="F46" i="1"/>
  <c r="F45" i="1"/>
  <c r="F39" i="1"/>
  <c r="F38" i="1"/>
  <c r="F37" i="1"/>
  <c r="F36" i="1"/>
  <c r="F30" i="1"/>
  <c r="F29" i="1"/>
  <c r="F28" i="1"/>
  <c r="F27" i="1"/>
  <c r="F21" i="1"/>
  <c r="F20" i="1"/>
  <c r="F19" i="1"/>
  <c r="F18" i="1"/>
  <c r="F12" i="1"/>
  <c r="F11" i="1"/>
  <c r="F10" i="1"/>
  <c r="F9" i="1"/>
</calcChain>
</file>

<file path=xl/sharedStrings.xml><?xml version="1.0" encoding="utf-8"?>
<sst xmlns="http://schemas.openxmlformats.org/spreadsheetml/2006/main" count="107" uniqueCount="24">
  <si>
    <t xml:space="preserve">Magnolia Open Access </t>
  </si>
  <si>
    <t>MONTHLY</t>
  </si>
  <si>
    <t>BI-WEEKLY</t>
  </si>
  <si>
    <t>10 PAY FAC</t>
  </si>
  <si>
    <t>SINGLE</t>
  </si>
  <si>
    <t>FAMILY</t>
  </si>
  <si>
    <t xml:space="preserve">Magnolia Local </t>
  </si>
  <si>
    <t xml:space="preserve"> </t>
  </si>
  <si>
    <t xml:space="preserve">Magnolia Local Plus </t>
  </si>
  <si>
    <t xml:space="preserve">Pelican HSA 775 </t>
  </si>
  <si>
    <t xml:space="preserve">10 PAY FAC </t>
  </si>
  <si>
    <t>Pelican HRA 1000</t>
  </si>
  <si>
    <t xml:space="preserve"> BW ER</t>
  </si>
  <si>
    <t>BW Catapult</t>
  </si>
  <si>
    <t>FAC Catapult</t>
  </si>
  <si>
    <t>PrePay</t>
  </si>
  <si>
    <t>ER</t>
  </si>
  <si>
    <t>Magnolia Local Plus</t>
  </si>
  <si>
    <t>W/ SPOUSE</t>
  </si>
  <si>
    <t>W/ CHILDREN</t>
  </si>
  <si>
    <t xml:space="preserve">BiWeekly </t>
  </si>
  <si>
    <t xml:space="preserve">Faculty </t>
  </si>
  <si>
    <t xml:space="preserve">                    HEALTH INSURANCE RATES 2026</t>
  </si>
  <si>
    <t>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</si>
</sst>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 applyAlignment="1">
      <alignment horizontal="center"/>
    </xf>
    <xf numFmtId="44" fontId="4" fillId="0" borderId="0" xfId="1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4" fontId="3" fillId="0" borderId="9" xfId="1" applyFont="1" applyBorder="1" applyAlignment="1">
      <alignment horizontal="center"/>
    </xf>
    <xf numFmtId="44" fontId="3" fillId="4" borderId="10" xfId="1" applyFont="1" applyFill="1" applyBorder="1"/>
    <xf numFmtId="44" fontId="3" fillId="3" borderId="10" xfId="1" applyFont="1" applyFill="1" applyBorder="1" applyAlignment="1">
      <alignment horizontal="center"/>
    </xf>
    <xf numFmtId="44" fontId="3" fillId="0" borderId="10" xfId="1" applyFont="1" applyBorder="1" applyAlignment="1">
      <alignment horizontal="center"/>
    </xf>
    <xf numFmtId="44" fontId="3" fillId="0" borderId="10" xfId="1" applyNumberFormat="1" applyFont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0" xfId="1" applyNumberFormat="1" applyFont="1" applyBorder="1" applyAlignment="1">
      <alignment horizontal="center"/>
    </xf>
    <xf numFmtId="2" fontId="3" fillId="0" borderId="0" xfId="0" applyNumberFormat="1" applyFont="1" applyBorder="1"/>
    <xf numFmtId="164" fontId="3" fillId="0" borderId="0" xfId="0" applyNumberFormat="1" applyFont="1"/>
    <xf numFmtId="44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/>
    <xf numFmtId="44" fontId="3" fillId="0" borderId="0" xfId="1" quotePrefix="1" applyFont="1" applyBorder="1" applyAlignment="1"/>
    <xf numFmtId="2" fontId="3" fillId="4" borderId="10" xfId="0" applyNumberFormat="1" applyFont="1" applyFill="1" applyBorder="1"/>
    <xf numFmtId="44" fontId="0" fillId="0" borderId="0" xfId="1" applyFont="1" applyAlignment="1">
      <alignment horizontal="center"/>
    </xf>
    <xf numFmtId="44" fontId="0" fillId="0" borderId="0" xfId="1" applyNumberFormat="1" applyFont="1" applyAlignment="1">
      <alignment horizontal="center"/>
    </xf>
    <xf numFmtId="44" fontId="0" fillId="0" borderId="0" xfId="0" applyNumberFormat="1"/>
    <xf numFmtId="0" fontId="5" fillId="0" borderId="0" xfId="0" applyFont="1"/>
    <xf numFmtId="44" fontId="3" fillId="0" borderId="10" xfId="0" applyNumberFormat="1" applyFont="1" applyBorder="1"/>
    <xf numFmtId="44" fontId="0" fillId="0" borderId="10" xfId="0" applyNumberFormat="1" applyBorder="1"/>
    <xf numFmtId="44" fontId="3" fillId="6" borderId="10" xfId="0" applyNumberFormat="1" applyFont="1" applyFill="1" applyBorder="1"/>
    <xf numFmtId="0" fontId="3" fillId="0" borderId="10" xfId="0" applyFont="1" applyBorder="1"/>
    <xf numFmtId="44" fontId="3" fillId="0" borderId="0" xfId="1" quotePrefix="1" applyFont="1" applyBorder="1" applyAlignment="1">
      <alignment horizontal="center"/>
    </xf>
    <xf numFmtId="44" fontId="2" fillId="0" borderId="0" xfId="1" applyFont="1" applyAlignment="1">
      <alignment horizontal="left"/>
    </xf>
    <xf numFmtId="44" fontId="3" fillId="0" borderId="0" xfId="1" applyFont="1" applyAlignment="1">
      <alignment horizontal="center"/>
    </xf>
    <xf numFmtId="44" fontId="4" fillId="0" borderId="0" xfId="1" applyNumberFormat="1" applyFont="1" applyBorder="1" applyAlignment="1">
      <alignment horizontal="center"/>
    </xf>
    <xf numFmtId="44" fontId="3" fillId="0" borderId="0" xfId="0" applyNumberFormat="1" applyFont="1" applyBorder="1"/>
    <xf numFmtId="0" fontId="3" fillId="0" borderId="0" xfId="0" applyFont="1" applyBorder="1"/>
    <xf numFmtId="44" fontId="3" fillId="2" borderId="10" xfId="1" applyFont="1" applyFill="1" applyBorder="1" applyAlignment="1">
      <alignment horizontal="center"/>
    </xf>
    <xf numFmtId="44" fontId="3" fillId="8" borderId="9" xfId="1" applyFont="1" applyFill="1" applyBorder="1" applyAlignment="1">
      <alignment horizontal="center"/>
    </xf>
    <xf numFmtId="44" fontId="3" fillId="8" borderId="9" xfId="1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2" fontId="3" fillId="8" borderId="9" xfId="0" applyNumberFormat="1" applyFont="1" applyFill="1" applyBorder="1" applyAlignment="1">
      <alignment horizontal="center" wrapText="1"/>
    </xf>
    <xf numFmtId="44" fontId="4" fillId="7" borderId="6" xfId="1" applyFont="1" applyFill="1" applyBorder="1" applyAlignment="1">
      <alignment horizontal="center"/>
    </xf>
    <xf numFmtId="44" fontId="4" fillId="7" borderId="7" xfId="1" applyFont="1" applyFill="1" applyBorder="1" applyAlignment="1">
      <alignment horizontal="center"/>
    </xf>
    <xf numFmtId="44" fontId="4" fillId="7" borderId="7" xfId="1" applyNumberFormat="1" applyFont="1" applyFill="1" applyBorder="1" applyAlignment="1">
      <alignment horizontal="center"/>
    </xf>
    <xf numFmtId="0" fontId="0" fillId="7" borderId="8" xfId="0" applyFill="1" applyBorder="1"/>
    <xf numFmtId="0" fontId="0" fillId="7" borderId="5" xfId="0" applyFill="1" applyBorder="1"/>
    <xf numFmtId="44" fontId="3" fillId="7" borderId="4" xfId="1" applyFont="1" applyFill="1" applyBorder="1" applyAlignment="1">
      <alignment horizontal="center"/>
    </xf>
    <xf numFmtId="44" fontId="3" fillId="7" borderId="0" xfId="1" applyFont="1" applyFill="1" applyBorder="1" applyAlignment="1">
      <alignment horizontal="center"/>
    </xf>
    <xf numFmtId="44" fontId="3" fillId="7" borderId="5" xfId="1" applyFont="1" applyFill="1" applyBorder="1" applyAlignment="1">
      <alignment horizontal="center"/>
    </xf>
    <xf numFmtId="44" fontId="3" fillId="0" borderId="0" xfId="1" applyFont="1" applyFill="1" applyBorder="1" applyAlignment="1"/>
    <xf numFmtId="44" fontId="4" fillId="7" borderId="4" xfId="1" applyFont="1" applyFill="1" applyBorder="1" applyAlignment="1">
      <alignment horizontal="center"/>
    </xf>
    <xf numFmtId="44" fontId="4" fillId="7" borderId="5" xfId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44" fontId="4" fillId="7" borderId="0" xfId="1" applyFont="1" applyFill="1" applyBorder="1" applyAlignment="1">
      <alignment horizontal="center"/>
    </xf>
    <xf numFmtId="44" fontId="4" fillId="0" borderId="0" xfId="1" applyFont="1" applyFill="1" applyAlignment="1">
      <alignment horizontal="center"/>
    </xf>
    <xf numFmtId="44" fontId="3" fillId="0" borderId="0" xfId="1" quotePrefix="1" applyFont="1" applyFill="1" applyBorder="1" applyAlignment="1">
      <alignment horizontal="center"/>
    </xf>
    <xf numFmtId="44" fontId="4" fillId="0" borderId="0" xfId="1" applyNumberFormat="1" applyFont="1" applyFill="1" applyBorder="1" applyAlignment="1">
      <alignment horizontal="center"/>
    </xf>
    <xf numFmtId="44" fontId="3" fillId="0" borderId="9" xfId="0" applyNumberFormat="1" applyFont="1" applyBorder="1"/>
    <xf numFmtId="0" fontId="3" fillId="0" borderId="9" xfId="0" applyFont="1" applyBorder="1"/>
    <xf numFmtId="44" fontId="3" fillId="7" borderId="10" xfId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44" fontId="4" fillId="7" borderId="0" xfId="1" applyNumberFormat="1" applyFont="1" applyFill="1" applyBorder="1" applyAlignment="1">
      <alignment horizontal="center"/>
    </xf>
    <xf numFmtId="44" fontId="3" fillId="7" borderId="10" xfId="1" applyNumberFormat="1" applyFont="1" applyFill="1" applyBorder="1" applyAlignment="1">
      <alignment horizontal="center"/>
    </xf>
    <xf numFmtId="2" fontId="3" fillId="7" borderId="10" xfId="0" applyNumberFormat="1" applyFont="1" applyFill="1" applyBorder="1" applyAlignment="1">
      <alignment horizontal="center"/>
    </xf>
    <xf numFmtId="2" fontId="3" fillId="7" borderId="10" xfId="0" applyNumberFormat="1" applyFont="1" applyFill="1" applyBorder="1"/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3" fillId="7" borderId="1" xfId="1" applyFont="1" applyFill="1" applyBorder="1" applyAlignment="1">
      <alignment horizontal="center"/>
    </xf>
    <xf numFmtId="44" fontId="3" fillId="7" borderId="3" xfId="1" applyFont="1" applyFill="1" applyBorder="1" applyAlignment="1">
      <alignment horizontal="center"/>
    </xf>
    <xf numFmtId="44" fontId="3" fillId="7" borderId="4" xfId="1" quotePrefix="1" applyFont="1" applyFill="1" applyBorder="1" applyAlignment="1">
      <alignment horizontal="center"/>
    </xf>
    <xf numFmtId="44" fontId="3" fillId="7" borderId="5" xfId="1" quotePrefix="1" applyFont="1" applyFill="1" applyBorder="1" applyAlignment="1">
      <alignment horizontal="center"/>
    </xf>
    <xf numFmtId="44" fontId="3" fillId="7" borderId="2" xfId="1" applyFont="1" applyFill="1" applyBorder="1" applyAlignment="1">
      <alignment horizontal="center"/>
    </xf>
    <xf numFmtId="44" fontId="3" fillId="7" borderId="0" xfId="1" quotePrefix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workbookViewId="0">
      <selection activeCell="M4" sqref="M4"/>
    </sheetView>
  </sheetViews>
  <sheetFormatPr defaultRowHeight="14.4" x14ac:dyDescent="0.3"/>
  <cols>
    <col min="1" max="1" width="20.109375" bestFit="1" customWidth="1"/>
    <col min="2" max="3" width="14.88671875" bestFit="1" customWidth="1"/>
    <col min="4" max="4" width="6" customWidth="1"/>
    <col min="5" max="5" width="2.88671875" customWidth="1"/>
    <col min="6" max="6" width="14" hidden="1" customWidth="1"/>
    <col min="7" max="7" width="13.33203125" hidden="1" customWidth="1"/>
    <col min="9" max="10" width="14.88671875" bestFit="1" customWidth="1"/>
    <col min="11" max="11" width="16.5546875" bestFit="1" customWidth="1"/>
    <col min="12" max="12" width="15" customWidth="1"/>
    <col min="13" max="13" width="19.6640625" bestFit="1" customWidth="1"/>
  </cols>
  <sheetData>
    <row r="1" spans="1:13" ht="22.8" x14ac:dyDescent="0.4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31"/>
    </row>
    <row r="2" spans="1:13" ht="15.6" x14ac:dyDescent="0.3">
      <c r="A2" s="32"/>
      <c r="B2" s="32"/>
      <c r="C2" s="32"/>
      <c r="D2" s="32"/>
      <c r="E2" s="32"/>
      <c r="F2" s="1"/>
      <c r="I2" s="32"/>
      <c r="J2" s="32"/>
      <c r="K2" s="32"/>
      <c r="M2" s="32"/>
    </row>
    <row r="3" spans="1:13" ht="15.6" x14ac:dyDescent="0.3">
      <c r="A3" s="32"/>
      <c r="B3" s="66" t="s">
        <v>20</v>
      </c>
      <c r="C3" s="66"/>
      <c r="D3" s="32"/>
      <c r="E3" s="32"/>
      <c r="F3" s="1"/>
      <c r="I3" s="66" t="s">
        <v>21</v>
      </c>
      <c r="J3" s="66"/>
      <c r="K3" s="66"/>
      <c r="L3" s="66"/>
      <c r="M3" s="32"/>
    </row>
    <row r="4" spans="1:13" ht="16.2" thickBot="1" x14ac:dyDescent="0.35">
      <c r="A4" s="2"/>
      <c r="B4" s="3"/>
      <c r="C4" s="3"/>
      <c r="D4" s="4"/>
      <c r="E4" s="1"/>
      <c r="I4" s="3"/>
      <c r="J4" s="3"/>
      <c r="K4" s="4"/>
      <c r="M4" s="5"/>
    </row>
    <row r="5" spans="1:13" ht="15.6" x14ac:dyDescent="0.3">
      <c r="A5" s="2"/>
      <c r="B5" s="67" t="s">
        <v>0</v>
      </c>
      <c r="C5" s="68"/>
      <c r="D5" s="49"/>
      <c r="E5" s="1"/>
      <c r="I5" s="67" t="s">
        <v>0</v>
      </c>
      <c r="J5" s="71"/>
      <c r="K5" s="71"/>
      <c r="L5" s="68"/>
      <c r="M5" s="5"/>
    </row>
    <row r="6" spans="1:13" ht="15.6" x14ac:dyDescent="0.3">
      <c r="A6" s="2"/>
      <c r="B6" s="69" t="s">
        <v>23</v>
      </c>
      <c r="C6" s="70"/>
      <c r="D6" s="30"/>
      <c r="E6" s="1"/>
      <c r="I6" s="69" t="s">
        <v>23</v>
      </c>
      <c r="J6" s="72"/>
      <c r="K6" s="72"/>
      <c r="L6" s="70"/>
      <c r="M6" s="5"/>
    </row>
    <row r="7" spans="1:13" ht="2.25" customHeight="1" thickBot="1" x14ac:dyDescent="0.35">
      <c r="A7" s="2"/>
      <c r="B7" s="50"/>
      <c r="C7" s="51"/>
      <c r="D7" s="33"/>
      <c r="E7" s="1"/>
      <c r="I7" s="41"/>
      <c r="J7" s="42"/>
      <c r="K7" s="43">
        <v>6</v>
      </c>
      <c r="L7" s="44"/>
      <c r="M7" s="5"/>
    </row>
    <row r="8" spans="1:13" ht="17.399999999999999" x14ac:dyDescent="0.35">
      <c r="A8" s="2"/>
      <c r="B8" s="59" t="s">
        <v>2</v>
      </c>
      <c r="C8" s="60" t="s">
        <v>12</v>
      </c>
      <c r="F8" s="25" t="s">
        <v>13</v>
      </c>
      <c r="G8" s="25" t="s">
        <v>14</v>
      </c>
      <c r="I8" s="37" t="s">
        <v>1</v>
      </c>
      <c r="J8" s="38" t="s">
        <v>3</v>
      </c>
      <c r="K8" s="39" t="s">
        <v>15</v>
      </c>
      <c r="L8" s="40" t="s">
        <v>16</v>
      </c>
    </row>
    <row r="9" spans="1:13" ht="15.6" x14ac:dyDescent="0.3">
      <c r="A9" s="7" t="s">
        <v>4</v>
      </c>
      <c r="B9" s="11">
        <f>I9/2</f>
        <v>130.13999999999999</v>
      </c>
      <c r="C9" s="26">
        <f>L9/2</f>
        <v>390.55</v>
      </c>
      <c r="D9" s="34"/>
      <c r="F9" s="27">
        <f>B9-5</f>
        <v>125.13999999999999</v>
      </c>
      <c r="G9" s="27" t="e">
        <f>#REF!-10</f>
        <v>#REF!</v>
      </c>
      <c r="H9" s="7" t="s">
        <v>4</v>
      </c>
      <c r="I9" s="10">
        <v>260.27999999999997</v>
      </c>
      <c r="J9" s="12">
        <f>SUM((I9*12)/10)</f>
        <v>312.33599999999996</v>
      </c>
      <c r="K9" s="28">
        <f>J9-I9</f>
        <v>52.055999999999983</v>
      </c>
      <c r="L9" s="9">
        <v>781.1</v>
      </c>
    </row>
    <row r="10" spans="1:13" ht="15.6" x14ac:dyDescent="0.3">
      <c r="A10" s="7" t="s">
        <v>18</v>
      </c>
      <c r="B10" s="11">
        <f>I10/2</f>
        <v>422.83</v>
      </c>
      <c r="C10" s="26">
        <f>L10/2</f>
        <v>683.23</v>
      </c>
      <c r="D10" s="34"/>
      <c r="F10" s="27">
        <f>B10-5</f>
        <v>417.83</v>
      </c>
      <c r="G10" s="27" t="e">
        <f>#REF!-10</f>
        <v>#REF!</v>
      </c>
      <c r="H10" s="7" t="s">
        <v>18</v>
      </c>
      <c r="I10" s="10">
        <v>845.66</v>
      </c>
      <c r="J10" s="12">
        <f>SUM((I10*12)/10)</f>
        <v>1014.792</v>
      </c>
      <c r="K10" s="28">
        <f>J10-I10</f>
        <v>169.13200000000006</v>
      </c>
      <c r="L10" s="9">
        <v>1366.46</v>
      </c>
    </row>
    <row r="11" spans="1:13" ht="15.6" x14ac:dyDescent="0.3">
      <c r="A11" s="7" t="s">
        <v>19</v>
      </c>
      <c r="B11" s="11">
        <f>I11/2</f>
        <v>187.36</v>
      </c>
      <c r="C11" s="26">
        <f>L11/2</f>
        <v>447.74</v>
      </c>
      <c r="D11" s="34"/>
      <c r="F11" s="27">
        <f>B11-5</f>
        <v>182.36</v>
      </c>
      <c r="G11" s="27" t="e">
        <f>#REF!-10</f>
        <v>#REF!</v>
      </c>
      <c r="H11" s="7" t="s">
        <v>19</v>
      </c>
      <c r="I11" s="10">
        <v>374.72</v>
      </c>
      <c r="J11" s="12">
        <f t="shared" ref="J11:J12" si="0">SUM((I11*12)/10)</f>
        <v>449.66400000000004</v>
      </c>
      <c r="K11" s="28">
        <f>J11-I11</f>
        <v>74.944000000000017</v>
      </c>
      <c r="L11" s="9">
        <v>895.48</v>
      </c>
    </row>
    <row r="12" spans="1:13" ht="15.6" x14ac:dyDescent="0.3">
      <c r="A12" s="7" t="s">
        <v>5</v>
      </c>
      <c r="B12" s="11">
        <f>I12/2</f>
        <v>453.03</v>
      </c>
      <c r="C12" s="26">
        <f>L12/2</f>
        <v>713.46</v>
      </c>
      <c r="D12" s="34"/>
      <c r="F12" s="27">
        <f>B12-5</f>
        <v>448.03</v>
      </c>
      <c r="G12" s="27" t="e">
        <f>#REF!-10</f>
        <v>#REF!</v>
      </c>
      <c r="H12" s="7" t="s">
        <v>5</v>
      </c>
      <c r="I12" s="10">
        <v>906.06</v>
      </c>
      <c r="J12" s="12">
        <f t="shared" si="0"/>
        <v>1087.2719999999999</v>
      </c>
      <c r="K12" s="28">
        <f>J12-I12</f>
        <v>181.21199999999999</v>
      </c>
      <c r="L12" s="9">
        <v>1426.92</v>
      </c>
    </row>
    <row r="13" spans="1:13" ht="16.2" thickBot="1" x14ac:dyDescent="0.35">
      <c r="A13" s="1"/>
      <c r="B13" s="54"/>
      <c r="C13" s="54"/>
      <c r="D13" s="4"/>
      <c r="E13" s="1"/>
      <c r="I13" s="3"/>
      <c r="J13" s="3"/>
      <c r="K13" s="4"/>
      <c r="M13" s="5"/>
    </row>
    <row r="14" spans="1:13" ht="15.6" x14ac:dyDescent="0.3">
      <c r="A14" s="1"/>
      <c r="B14" s="67" t="s">
        <v>6</v>
      </c>
      <c r="C14" s="68"/>
      <c r="D14" s="13"/>
      <c r="E14" s="1"/>
      <c r="I14" s="67" t="s">
        <v>6</v>
      </c>
      <c r="J14" s="71"/>
      <c r="K14" s="71"/>
      <c r="L14" s="68"/>
      <c r="M14" s="5"/>
    </row>
    <row r="15" spans="1:13" ht="15" customHeight="1" x14ac:dyDescent="0.3">
      <c r="A15" s="1"/>
      <c r="B15" s="69" t="s">
        <v>23</v>
      </c>
      <c r="C15" s="70"/>
      <c r="D15" s="30"/>
      <c r="E15" s="1"/>
      <c r="I15" s="69" t="s">
        <v>23</v>
      </c>
      <c r="J15" s="72"/>
      <c r="K15" s="72"/>
      <c r="L15" s="70"/>
      <c r="M15" s="5"/>
    </row>
    <row r="16" spans="1:13" ht="15.6" hidden="1" x14ac:dyDescent="0.3">
      <c r="A16" s="1"/>
      <c r="B16" s="50"/>
      <c r="C16" s="51" t="s">
        <v>7</v>
      </c>
      <c r="D16" s="33"/>
      <c r="E16" s="1"/>
      <c r="I16" s="50"/>
      <c r="J16" s="53" t="s">
        <v>7</v>
      </c>
      <c r="K16" s="61"/>
      <c r="L16" s="45"/>
      <c r="M16" s="5"/>
    </row>
    <row r="17" spans="1:13" ht="17.399999999999999" x14ac:dyDescent="0.35">
      <c r="A17" s="1"/>
      <c r="B17" s="59" t="s">
        <v>2</v>
      </c>
      <c r="C17" s="60" t="s">
        <v>12</v>
      </c>
      <c r="D17" s="6"/>
      <c r="F17" s="25" t="s">
        <v>13</v>
      </c>
      <c r="G17" s="25" t="s">
        <v>14</v>
      </c>
      <c r="I17" s="59" t="s">
        <v>1</v>
      </c>
      <c r="J17" s="62" t="s">
        <v>3</v>
      </c>
      <c r="K17" s="60" t="s">
        <v>15</v>
      </c>
      <c r="L17" s="63" t="s">
        <v>16</v>
      </c>
    </row>
    <row r="18" spans="1:13" ht="15.6" x14ac:dyDescent="0.3">
      <c r="A18" s="7" t="s">
        <v>4</v>
      </c>
      <c r="B18" s="8">
        <f>I18/2</f>
        <v>106.11</v>
      </c>
      <c r="C18" s="57">
        <f>L18/2</f>
        <v>318.43</v>
      </c>
      <c r="D18" s="34"/>
      <c r="F18" s="27">
        <f>B18-5</f>
        <v>101.11</v>
      </c>
      <c r="G18" s="27" t="e">
        <f>#REF!-10</f>
        <v>#REF!</v>
      </c>
      <c r="H18" s="7" t="s">
        <v>4</v>
      </c>
      <c r="I18" s="10">
        <v>212.22</v>
      </c>
      <c r="J18" s="12">
        <f>SUM((I18*12)/10)</f>
        <v>254.66399999999999</v>
      </c>
      <c r="K18" s="28">
        <f>J18-I18</f>
        <v>42.443999999999988</v>
      </c>
      <c r="L18" s="9">
        <v>636.86</v>
      </c>
    </row>
    <row r="19" spans="1:13" ht="15.6" x14ac:dyDescent="0.3">
      <c r="A19" s="7" t="s">
        <v>18</v>
      </c>
      <c r="B19" s="8">
        <f>I19/2</f>
        <v>344.75</v>
      </c>
      <c r="C19" s="26">
        <f>L19/2</f>
        <v>557</v>
      </c>
      <c r="D19" s="34"/>
      <c r="F19" s="27">
        <f>B19-5</f>
        <v>339.75</v>
      </c>
      <c r="G19" s="27" t="e">
        <f>#REF!-10</f>
        <v>#REF!</v>
      </c>
      <c r="H19" s="7" t="s">
        <v>18</v>
      </c>
      <c r="I19" s="10">
        <v>689.5</v>
      </c>
      <c r="J19" s="12">
        <f>SUM((I19*12)/10)</f>
        <v>827.4</v>
      </c>
      <c r="K19" s="28">
        <f>J19-I19</f>
        <v>137.89999999999998</v>
      </c>
      <c r="L19" s="9">
        <v>1114</v>
      </c>
    </row>
    <row r="20" spans="1:13" ht="15.6" x14ac:dyDescent="0.3">
      <c r="A20" s="7" t="s">
        <v>19</v>
      </c>
      <c r="B20" s="8">
        <f>I20/2</f>
        <v>152.72</v>
      </c>
      <c r="C20" s="26">
        <f>L20/2</f>
        <v>365.03</v>
      </c>
      <c r="D20" s="34"/>
      <c r="F20" s="27">
        <f>B20-5</f>
        <v>147.72</v>
      </c>
      <c r="G20" s="27" t="e">
        <f>#REF!-10</f>
        <v>#REF!</v>
      </c>
      <c r="H20" s="7" t="s">
        <v>19</v>
      </c>
      <c r="I20" s="10">
        <v>305.44</v>
      </c>
      <c r="J20" s="12">
        <f t="shared" ref="J20:J21" si="1">SUM((I20*12)/10)</f>
        <v>366.52799999999996</v>
      </c>
      <c r="K20" s="28">
        <f>J20-I20</f>
        <v>61.087999999999965</v>
      </c>
      <c r="L20" s="9">
        <v>730.06</v>
      </c>
    </row>
    <row r="21" spans="1:13" ht="15.6" x14ac:dyDescent="0.3">
      <c r="A21" s="7" t="s">
        <v>5</v>
      </c>
      <c r="B21" s="8">
        <f>I21/2</f>
        <v>369.4</v>
      </c>
      <c r="C21" s="26">
        <f>L21/2</f>
        <v>581.66</v>
      </c>
      <c r="D21" s="34"/>
      <c r="F21" s="27">
        <f>B21-5</f>
        <v>364.4</v>
      </c>
      <c r="G21" s="27" t="e">
        <f>#REF!-10</f>
        <v>#REF!</v>
      </c>
      <c r="H21" s="7" t="s">
        <v>5</v>
      </c>
      <c r="I21" s="10">
        <v>738.8</v>
      </c>
      <c r="J21" s="12">
        <f t="shared" si="1"/>
        <v>886.55999999999983</v>
      </c>
      <c r="K21" s="28">
        <f>J21-I21</f>
        <v>147.75999999999988</v>
      </c>
      <c r="L21" s="9">
        <v>1163.32</v>
      </c>
    </row>
    <row r="22" spans="1:13" ht="16.2" thickBot="1" x14ac:dyDescent="0.35">
      <c r="A22" s="7"/>
      <c r="B22" s="13"/>
      <c r="C22" s="14"/>
      <c r="D22" s="15"/>
      <c r="E22" s="1"/>
      <c r="I22" s="13"/>
      <c r="J22" s="14"/>
      <c r="K22" s="15"/>
      <c r="M22" s="16"/>
    </row>
    <row r="23" spans="1:13" ht="15.6" x14ac:dyDescent="0.3">
      <c r="A23" s="1"/>
      <c r="B23" s="67" t="s">
        <v>8</v>
      </c>
      <c r="C23" s="68"/>
      <c r="D23" s="13"/>
      <c r="E23" s="1"/>
      <c r="I23" s="67" t="s">
        <v>17</v>
      </c>
      <c r="J23" s="71"/>
      <c r="K23" s="71"/>
      <c r="L23" s="68"/>
      <c r="M23" s="17"/>
    </row>
    <row r="24" spans="1:13" ht="15.6" x14ac:dyDescent="0.3">
      <c r="A24" s="1"/>
      <c r="B24" s="69" t="s">
        <v>23</v>
      </c>
      <c r="C24" s="70"/>
      <c r="D24" s="30"/>
      <c r="E24" s="1"/>
      <c r="I24" s="69" t="s">
        <v>23</v>
      </c>
      <c r="J24" s="72"/>
      <c r="K24" s="72"/>
      <c r="L24" s="70"/>
      <c r="M24" s="5"/>
    </row>
    <row r="25" spans="1:13" ht="1.5" customHeight="1" x14ac:dyDescent="0.3">
      <c r="A25" s="1"/>
      <c r="B25" s="50"/>
      <c r="C25" s="51" t="s">
        <v>7</v>
      </c>
      <c r="D25" s="33"/>
      <c r="E25" s="1"/>
      <c r="I25" s="50"/>
      <c r="J25" s="53" t="s">
        <v>7</v>
      </c>
      <c r="K25" s="61"/>
      <c r="L25" s="45"/>
      <c r="M25" s="5"/>
    </row>
    <row r="26" spans="1:13" ht="17.399999999999999" x14ac:dyDescent="0.35">
      <c r="A26" s="1"/>
      <c r="B26" s="59" t="s">
        <v>2</v>
      </c>
      <c r="C26" s="60" t="s">
        <v>12</v>
      </c>
      <c r="D26" s="6"/>
      <c r="F26" s="25" t="s">
        <v>13</v>
      </c>
      <c r="G26" s="25" t="s">
        <v>14</v>
      </c>
      <c r="I26" s="59" t="s">
        <v>1</v>
      </c>
      <c r="J26" s="62" t="s">
        <v>3</v>
      </c>
      <c r="K26" s="60" t="s">
        <v>15</v>
      </c>
      <c r="L26" s="63" t="s">
        <v>16</v>
      </c>
    </row>
    <row r="27" spans="1:13" ht="15.6" x14ac:dyDescent="0.3">
      <c r="A27" s="7" t="s">
        <v>4</v>
      </c>
      <c r="B27" s="8">
        <f>I27/2</f>
        <v>125.21</v>
      </c>
      <c r="C27" s="57">
        <f>L27/2</f>
        <v>375.68</v>
      </c>
      <c r="D27" s="34"/>
      <c r="F27" s="27">
        <f>B27-5</f>
        <v>120.21</v>
      </c>
      <c r="G27" s="27" t="e">
        <f>#REF!-10</f>
        <v>#REF!</v>
      </c>
      <c r="H27" s="7" t="s">
        <v>4</v>
      </c>
      <c r="I27" s="10">
        <v>250.42</v>
      </c>
      <c r="J27" s="12">
        <f>SUM((I27*12)/10)</f>
        <v>300.50400000000002</v>
      </c>
      <c r="K27" s="28">
        <f>J27-I27</f>
        <v>50.084000000000032</v>
      </c>
      <c r="L27" s="9">
        <v>751.36</v>
      </c>
    </row>
    <row r="28" spans="1:13" ht="15.6" x14ac:dyDescent="0.3">
      <c r="A28" s="7" t="s">
        <v>18</v>
      </c>
      <c r="B28" s="8">
        <f>I28/2</f>
        <v>406.65</v>
      </c>
      <c r="C28" s="26">
        <f>L28/2</f>
        <v>657.2</v>
      </c>
      <c r="D28" s="34"/>
      <c r="F28" s="27">
        <f>B28-5</f>
        <v>401.65</v>
      </c>
      <c r="G28" s="27" t="e">
        <f>#REF!-10</f>
        <v>#REF!</v>
      </c>
      <c r="H28" s="7" t="s">
        <v>18</v>
      </c>
      <c r="I28" s="10">
        <v>813.3</v>
      </c>
      <c r="J28" s="12">
        <f t="shared" ref="J28:J30" si="2">SUM((I28*12)/10)</f>
        <v>975.95999999999981</v>
      </c>
      <c r="K28" s="28">
        <f>J28-I28</f>
        <v>162.65999999999985</v>
      </c>
      <c r="L28" s="9">
        <v>1314.4</v>
      </c>
    </row>
    <row r="29" spans="1:13" ht="15.6" x14ac:dyDescent="0.3">
      <c r="A29" s="7" t="s">
        <v>19</v>
      </c>
      <c r="B29" s="8">
        <f>I29/2</f>
        <v>180.19</v>
      </c>
      <c r="C29" s="26">
        <f>L29/2</f>
        <v>430.67</v>
      </c>
      <c r="D29" s="34"/>
      <c r="F29" s="27">
        <f>B29-5</f>
        <v>175.19</v>
      </c>
      <c r="G29" s="27" t="e">
        <f>#REF!-10</f>
        <v>#REF!</v>
      </c>
      <c r="H29" s="7" t="s">
        <v>19</v>
      </c>
      <c r="I29" s="10">
        <v>360.38</v>
      </c>
      <c r="J29" s="12">
        <f t="shared" si="2"/>
        <v>432.45599999999996</v>
      </c>
      <c r="K29" s="28">
        <f>J29-I29</f>
        <v>72.075999999999965</v>
      </c>
      <c r="L29" s="9">
        <v>861.34</v>
      </c>
    </row>
    <row r="30" spans="1:13" ht="15.6" x14ac:dyDescent="0.3">
      <c r="A30" s="7" t="s">
        <v>5</v>
      </c>
      <c r="B30" s="8">
        <f>I30/2</f>
        <v>435.71</v>
      </c>
      <c r="C30" s="26">
        <f>L30/2</f>
        <v>686.26</v>
      </c>
      <c r="D30" s="34"/>
      <c r="F30" s="27">
        <f>B30-5</f>
        <v>430.71</v>
      </c>
      <c r="G30" s="27" t="e">
        <f>#REF!-10</f>
        <v>#REF!</v>
      </c>
      <c r="H30" s="7" t="s">
        <v>5</v>
      </c>
      <c r="I30" s="10">
        <v>871.42</v>
      </c>
      <c r="J30" s="12">
        <f t="shared" si="2"/>
        <v>1045.704</v>
      </c>
      <c r="K30" s="28">
        <f>J30-I30</f>
        <v>174.28399999999999</v>
      </c>
      <c r="L30" s="9">
        <v>1372.52</v>
      </c>
    </row>
    <row r="31" spans="1:13" ht="16.2" thickBot="1" x14ac:dyDescent="0.35">
      <c r="A31" s="7"/>
      <c r="B31" s="13"/>
      <c r="C31" s="13"/>
      <c r="D31" s="18"/>
      <c r="E31" s="1"/>
      <c r="I31" s="13"/>
      <c r="J31" s="13"/>
      <c r="K31" s="18"/>
      <c r="M31" s="19"/>
    </row>
    <row r="32" spans="1:13" ht="15.6" x14ac:dyDescent="0.3">
      <c r="A32" s="7"/>
      <c r="B32" s="67" t="s">
        <v>9</v>
      </c>
      <c r="C32" s="68"/>
      <c r="D32" s="13"/>
      <c r="E32" s="1"/>
      <c r="I32" s="67" t="s">
        <v>9</v>
      </c>
      <c r="J32" s="71"/>
      <c r="K32" s="71"/>
      <c r="L32" s="68"/>
      <c r="M32" s="16"/>
    </row>
    <row r="33" spans="1:13" ht="15.6" x14ac:dyDescent="0.3">
      <c r="A33" s="7"/>
      <c r="B33" s="69" t="s">
        <v>23</v>
      </c>
      <c r="C33" s="70"/>
      <c r="D33" s="55"/>
      <c r="E33" s="1"/>
      <c r="I33" s="69" t="s">
        <v>23</v>
      </c>
      <c r="J33" s="72"/>
      <c r="K33" s="72"/>
      <c r="L33" s="70"/>
      <c r="M33" s="20"/>
    </row>
    <row r="34" spans="1:13" ht="2.25" customHeight="1" x14ac:dyDescent="0.3">
      <c r="A34" s="7"/>
      <c r="B34" s="46"/>
      <c r="C34" s="48"/>
      <c r="D34" s="13"/>
      <c r="E34" s="1"/>
      <c r="I34" s="46"/>
      <c r="J34" s="47"/>
      <c r="K34" s="47"/>
      <c r="L34" s="45"/>
      <c r="M34" s="16"/>
    </row>
    <row r="35" spans="1:13" ht="17.399999999999999" x14ac:dyDescent="0.35">
      <c r="A35" s="7"/>
      <c r="B35" s="36" t="s">
        <v>2</v>
      </c>
      <c r="C35" s="52" t="s">
        <v>12</v>
      </c>
      <c r="D35" s="6"/>
      <c r="F35" s="25" t="s">
        <v>13</v>
      </c>
      <c r="G35" s="25" t="s">
        <v>14</v>
      </c>
      <c r="I35" s="59" t="s">
        <v>1</v>
      </c>
      <c r="J35" s="59" t="s">
        <v>10</v>
      </c>
      <c r="K35" s="60" t="s">
        <v>15</v>
      </c>
      <c r="L35" s="64" t="s">
        <v>16</v>
      </c>
    </row>
    <row r="36" spans="1:13" ht="15.6" x14ac:dyDescent="0.3">
      <c r="A36" s="7" t="s">
        <v>4</v>
      </c>
      <c r="B36" s="8">
        <f>I36/2</f>
        <v>45.23</v>
      </c>
      <c r="C36" s="58">
        <f>L36/2</f>
        <v>135.77000000000001</v>
      </c>
      <c r="D36" s="35"/>
      <c r="F36" s="27">
        <f>B36-5</f>
        <v>40.229999999999997</v>
      </c>
      <c r="G36" s="27" t="e">
        <f>#REF!-10</f>
        <v>#REF!</v>
      </c>
      <c r="H36" s="7" t="s">
        <v>4</v>
      </c>
      <c r="I36" s="10">
        <v>90.46</v>
      </c>
      <c r="J36" s="12">
        <f>SUM((I36*12)/10)</f>
        <v>108.55199999999999</v>
      </c>
      <c r="K36" s="28">
        <f>J36-I36</f>
        <v>18.091999999999999</v>
      </c>
      <c r="L36" s="21">
        <v>271.54000000000002</v>
      </c>
    </row>
    <row r="37" spans="1:13" ht="15.6" x14ac:dyDescent="0.3">
      <c r="A37" s="7" t="s">
        <v>18</v>
      </c>
      <c r="B37" s="8">
        <f>I37/2</f>
        <v>147</v>
      </c>
      <c r="C37" s="29">
        <f>L37/2</f>
        <v>228.55</v>
      </c>
      <c r="D37" s="35"/>
      <c r="F37" s="27">
        <f>B37-5</f>
        <v>142</v>
      </c>
      <c r="G37" s="27" t="e">
        <f>#REF!-10</f>
        <v>#REF!</v>
      </c>
      <c r="H37" s="7" t="s">
        <v>18</v>
      </c>
      <c r="I37" s="10">
        <v>294</v>
      </c>
      <c r="J37" s="12">
        <f t="shared" ref="J37:J39" si="3">SUM((I37*12)/10)</f>
        <v>352.8</v>
      </c>
      <c r="K37" s="28">
        <f>J37-I37</f>
        <v>58.800000000000011</v>
      </c>
      <c r="L37" s="21">
        <v>457.1</v>
      </c>
    </row>
    <row r="38" spans="1:13" ht="15.6" x14ac:dyDescent="0.3">
      <c r="A38" s="7" t="s">
        <v>19</v>
      </c>
      <c r="B38" s="8">
        <f>I38/2</f>
        <v>65.19</v>
      </c>
      <c r="C38" s="29">
        <f>L38/2</f>
        <v>155.69999999999999</v>
      </c>
      <c r="D38" s="35"/>
      <c r="F38" s="27">
        <f>B38-5</f>
        <v>60.19</v>
      </c>
      <c r="G38" s="27" t="e">
        <f>#REF!-10</f>
        <v>#REF!</v>
      </c>
      <c r="H38" s="7" t="s">
        <v>19</v>
      </c>
      <c r="I38" s="10">
        <v>130.38</v>
      </c>
      <c r="J38" s="12">
        <f t="shared" si="3"/>
        <v>156.45599999999999</v>
      </c>
      <c r="K38" s="28">
        <f>J38-I38</f>
        <v>26.075999999999993</v>
      </c>
      <c r="L38" s="21">
        <v>311.39999999999998</v>
      </c>
    </row>
    <row r="39" spans="1:13" ht="15.6" x14ac:dyDescent="0.3">
      <c r="A39" s="7" t="s">
        <v>5</v>
      </c>
      <c r="B39" s="8">
        <f>I39/2</f>
        <v>157.47</v>
      </c>
      <c r="C39" s="29">
        <f>L39/2</f>
        <v>248</v>
      </c>
      <c r="D39" s="35"/>
      <c r="F39" s="27">
        <f>B39-5</f>
        <v>152.47</v>
      </c>
      <c r="G39" s="27" t="e">
        <f>#REF!-10</f>
        <v>#REF!</v>
      </c>
      <c r="H39" s="7" t="s">
        <v>5</v>
      </c>
      <c r="I39" s="10">
        <v>314.94</v>
      </c>
      <c r="J39" s="12">
        <f t="shared" si="3"/>
        <v>377.928</v>
      </c>
      <c r="K39" s="28">
        <f>J39-I39</f>
        <v>62.988</v>
      </c>
      <c r="L39" s="21">
        <v>496</v>
      </c>
    </row>
    <row r="40" spans="1:13" ht="16.2" thickBot="1" x14ac:dyDescent="0.35">
      <c r="A40" s="7"/>
      <c r="B40" s="13"/>
      <c r="C40" s="14"/>
      <c r="D40" s="15"/>
      <c r="E40" s="1"/>
      <c r="I40" s="13"/>
      <c r="J40" s="14"/>
      <c r="K40" s="15"/>
      <c r="M40" s="16"/>
    </row>
    <row r="41" spans="1:13" ht="15.6" x14ac:dyDescent="0.3">
      <c r="A41" s="1"/>
      <c r="B41" s="67" t="s">
        <v>11</v>
      </c>
      <c r="C41" s="68"/>
      <c r="D41" s="13"/>
      <c r="E41" s="1"/>
      <c r="I41" s="67" t="s">
        <v>11</v>
      </c>
      <c r="J41" s="71"/>
      <c r="K41" s="71"/>
      <c r="L41" s="68"/>
      <c r="M41" s="5"/>
    </row>
    <row r="42" spans="1:13" ht="15.6" x14ac:dyDescent="0.3">
      <c r="A42" s="1"/>
      <c r="B42" s="69" t="s">
        <v>23</v>
      </c>
      <c r="C42" s="70"/>
      <c r="D42" s="55"/>
      <c r="E42" s="1"/>
      <c r="I42" s="69" t="s">
        <v>23</v>
      </c>
      <c r="J42" s="72"/>
      <c r="K42" s="72"/>
      <c r="L42" s="70"/>
      <c r="M42" s="5"/>
    </row>
    <row r="43" spans="1:13" ht="3" customHeight="1" x14ac:dyDescent="0.3">
      <c r="A43" s="1"/>
      <c r="B43" s="50"/>
      <c r="C43" s="51"/>
      <c r="D43" s="56"/>
      <c r="E43" s="1"/>
      <c r="I43" s="50"/>
      <c r="J43" s="53"/>
      <c r="K43" s="61"/>
      <c r="L43" s="45"/>
      <c r="M43" s="5"/>
    </row>
    <row r="44" spans="1:13" ht="17.399999999999999" x14ac:dyDescent="0.35">
      <c r="A44" s="1"/>
      <c r="B44" s="36" t="s">
        <v>2</v>
      </c>
      <c r="C44" s="52" t="s">
        <v>12</v>
      </c>
      <c r="D44" s="6"/>
      <c r="F44" s="25" t="s">
        <v>13</v>
      </c>
      <c r="G44" s="25" t="s">
        <v>14</v>
      </c>
      <c r="I44" s="59" t="s">
        <v>1</v>
      </c>
      <c r="J44" s="62" t="s">
        <v>3</v>
      </c>
      <c r="K44" s="60" t="s">
        <v>15</v>
      </c>
      <c r="L44" s="63" t="s">
        <v>16</v>
      </c>
    </row>
    <row r="45" spans="1:13" ht="15.6" x14ac:dyDescent="0.3">
      <c r="A45" s="7" t="s">
        <v>4</v>
      </c>
      <c r="B45" s="8">
        <f t="shared" ref="B45:B48" si="4">I45/2</f>
        <v>92.7</v>
      </c>
      <c r="C45" s="57">
        <f>L45/2</f>
        <v>278.14999999999998</v>
      </c>
      <c r="D45" s="34"/>
      <c r="F45" s="27">
        <f>B45-5</f>
        <v>87.7</v>
      </c>
      <c r="G45" s="27" t="e">
        <f>#REF!-10</f>
        <v>#REF!</v>
      </c>
      <c r="H45" s="7" t="s">
        <v>4</v>
      </c>
      <c r="I45" s="10">
        <v>185.4</v>
      </c>
      <c r="J45" s="12">
        <f>SUM((I45*12)/10)</f>
        <v>222.48000000000002</v>
      </c>
      <c r="K45" s="28">
        <f>J45-I45</f>
        <v>37.080000000000013</v>
      </c>
      <c r="L45" s="9">
        <v>556.29999999999995</v>
      </c>
    </row>
    <row r="46" spans="1:13" ht="15.6" x14ac:dyDescent="0.3">
      <c r="A46" s="7" t="s">
        <v>18</v>
      </c>
      <c r="B46" s="8">
        <f t="shared" si="4"/>
        <v>301.13</v>
      </c>
      <c r="C46" s="26">
        <f>L46/2</f>
        <v>486.57</v>
      </c>
      <c r="D46" s="34"/>
      <c r="F46" s="27">
        <f>B46-5</f>
        <v>296.13</v>
      </c>
      <c r="G46" s="27" t="e">
        <f>#REF!-10</f>
        <v>#REF!</v>
      </c>
      <c r="H46" s="7" t="s">
        <v>18</v>
      </c>
      <c r="I46" s="10">
        <v>602.26</v>
      </c>
      <c r="J46" s="12">
        <f t="shared" ref="J46:J48" si="5">SUM((I46*12)/10)</f>
        <v>722.71199999999999</v>
      </c>
      <c r="K46" s="28">
        <f>J46-I46</f>
        <v>120.452</v>
      </c>
      <c r="L46" s="9">
        <v>973.14</v>
      </c>
    </row>
    <row r="47" spans="1:13" ht="15.6" x14ac:dyDescent="0.3">
      <c r="A47" s="7" t="s">
        <v>19</v>
      </c>
      <c r="B47" s="8">
        <f t="shared" si="4"/>
        <v>133.5</v>
      </c>
      <c r="C47" s="26">
        <f>L47/2</f>
        <v>318.95</v>
      </c>
      <c r="D47" s="34"/>
      <c r="F47" s="27">
        <f>B47-5</f>
        <v>128.5</v>
      </c>
      <c r="G47" s="27" t="e">
        <f>#REF!-10</f>
        <v>#REF!</v>
      </c>
      <c r="H47" s="7" t="s">
        <v>19</v>
      </c>
      <c r="I47" s="10">
        <v>267</v>
      </c>
      <c r="J47" s="12">
        <f t="shared" si="5"/>
        <v>320.39999999999998</v>
      </c>
      <c r="K47" s="28">
        <f>J47-I47</f>
        <v>53.399999999999977</v>
      </c>
      <c r="L47" s="9">
        <v>637.9</v>
      </c>
    </row>
    <row r="48" spans="1:13" ht="15.6" x14ac:dyDescent="0.3">
      <c r="A48" s="7" t="s">
        <v>5</v>
      </c>
      <c r="B48" s="8">
        <f t="shared" si="4"/>
        <v>322.60000000000002</v>
      </c>
      <c r="C48" s="26">
        <f>L48/2</f>
        <v>508.08</v>
      </c>
      <c r="D48" s="34"/>
      <c r="F48" s="27">
        <f>B48-5</f>
        <v>317.60000000000002</v>
      </c>
      <c r="G48" s="27" t="e">
        <f>#REF!-10</f>
        <v>#REF!</v>
      </c>
      <c r="H48" s="7" t="s">
        <v>5</v>
      </c>
      <c r="I48" s="10">
        <v>645.20000000000005</v>
      </c>
      <c r="J48" s="12">
        <f t="shared" si="5"/>
        <v>774.24</v>
      </c>
      <c r="K48" s="28">
        <f>J48-I48</f>
        <v>129.03999999999996</v>
      </c>
      <c r="L48" s="9">
        <v>1016.16</v>
      </c>
    </row>
    <row r="49" spans="2:13" ht="15.6" x14ac:dyDescent="0.3">
      <c r="B49" s="22"/>
      <c r="C49" s="22"/>
      <c r="D49" s="23"/>
      <c r="E49" s="1"/>
      <c r="I49" s="22"/>
      <c r="J49" s="22"/>
      <c r="K49" s="23"/>
      <c r="M49" s="5"/>
    </row>
    <row r="50" spans="2:13" ht="15.6" x14ac:dyDescent="0.3">
      <c r="B50" s="22"/>
      <c r="C50" s="22"/>
      <c r="D50" s="23"/>
      <c r="E50" s="1"/>
      <c r="I50" s="22"/>
      <c r="J50" s="22"/>
      <c r="K50" s="23"/>
      <c r="M50" s="5"/>
    </row>
    <row r="51" spans="2:13" ht="15.6" x14ac:dyDescent="0.3">
      <c r="B51" s="22"/>
      <c r="C51" s="22"/>
      <c r="D51" s="23"/>
      <c r="E51" s="1"/>
      <c r="I51" s="22"/>
      <c r="J51" s="22"/>
      <c r="K51" s="23"/>
      <c r="M51" s="5"/>
    </row>
    <row r="52" spans="2:13" ht="15.6" x14ac:dyDescent="0.3">
      <c r="B52" s="22"/>
      <c r="C52" s="22"/>
      <c r="D52" s="23"/>
      <c r="E52" s="1"/>
      <c r="I52" s="22"/>
      <c r="J52" s="22"/>
      <c r="K52" s="23"/>
      <c r="M52" s="5"/>
    </row>
    <row r="53" spans="2:13" x14ac:dyDescent="0.3">
      <c r="D53" s="24"/>
      <c r="K53" s="24"/>
    </row>
    <row r="54" spans="2:13" x14ac:dyDescent="0.3">
      <c r="D54" s="24"/>
      <c r="K54" s="24"/>
    </row>
    <row r="55" spans="2:13" x14ac:dyDescent="0.3">
      <c r="D55" s="24"/>
      <c r="K55" s="24"/>
    </row>
    <row r="56" spans="2:13" x14ac:dyDescent="0.3">
      <c r="D56" s="24"/>
      <c r="K56" s="24"/>
    </row>
  </sheetData>
  <mergeCells count="23">
    <mergeCell ref="I42:L42"/>
    <mergeCell ref="B23:C23"/>
    <mergeCell ref="B24:C24"/>
    <mergeCell ref="B32:C32"/>
    <mergeCell ref="B33:C33"/>
    <mergeCell ref="B41:C41"/>
    <mergeCell ref="B42:C42"/>
    <mergeCell ref="I23:L23"/>
    <mergeCell ref="I24:L24"/>
    <mergeCell ref="I32:L32"/>
    <mergeCell ref="I33:L33"/>
    <mergeCell ref="I41:L41"/>
    <mergeCell ref="B14:C14"/>
    <mergeCell ref="B15:C15"/>
    <mergeCell ref="I5:L5"/>
    <mergeCell ref="I6:L6"/>
    <mergeCell ref="I14:L14"/>
    <mergeCell ref="I15:L15"/>
    <mergeCell ref="A1:L1"/>
    <mergeCell ref="B3:C3"/>
    <mergeCell ref="I3:L3"/>
    <mergeCell ref="B5:C5"/>
    <mergeCell ref="B6:C6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Southeastern Louisiana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w0192385</dc:creator>
  <cp:lastModifiedBy>Jonathan Neal</cp:lastModifiedBy>
  <cp:lastPrinted>2025-02-07T16:06:29Z</cp:lastPrinted>
  <dcterms:created xsi:type="dcterms:W3CDTF">2016-09-08T14:56:25Z</dcterms:created>
  <dcterms:modified xsi:type="dcterms:W3CDTF">2025-09-29T18:01:42Z</dcterms:modified>
</cp:coreProperties>
</file>