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0519307\Downloads\"/>
    </mc:Choice>
  </mc:AlternateContent>
  <bookViews>
    <workbookView xWindow="0" yWindow="0" windowWidth="17205" windowHeight="10680"/>
  </bookViews>
  <sheets>
    <sheet name="Electrical Energy" sheetId="13" r:id="rId1"/>
    <sheet name="Advising Sheet" sheetId="15" r:id="rId2"/>
    <sheet name="Selections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5" l="1"/>
  <c r="H30" i="15" l="1"/>
  <c r="H29" i="15"/>
  <c r="G27" i="15" l="1"/>
  <c r="G13" i="15"/>
  <c r="O28" i="15" l="1"/>
  <c r="G16" i="15"/>
  <c r="G15" i="15"/>
  <c r="C16" i="15" l="1"/>
  <c r="C14" i="15"/>
  <c r="C11" i="15"/>
  <c r="C15" i="15" l="1"/>
  <c r="C13" i="15"/>
  <c r="C12" i="15"/>
  <c r="G4" i="15" l="1"/>
  <c r="C4" i="15"/>
  <c r="G30" i="15" l="1"/>
  <c r="C25" i="15"/>
  <c r="G29" i="15"/>
  <c r="C24" i="15"/>
  <c r="G28" i="15"/>
  <c r="G25" i="15"/>
  <c r="C27" i="15"/>
  <c r="C26" i="15"/>
  <c r="G23" i="15"/>
  <c r="G22" i="15"/>
  <c r="C22" i="15"/>
  <c r="G21" i="15"/>
  <c r="C21" i="15"/>
  <c r="G20" i="15"/>
  <c r="C20" i="15"/>
  <c r="G19" i="15"/>
  <c r="C19" i="15"/>
  <c r="G18" i="15"/>
  <c r="C18" i="15"/>
  <c r="G17" i="15"/>
  <c r="C17" i="15"/>
  <c r="G14" i="15"/>
  <c r="G12" i="15"/>
  <c r="G11" i="15"/>
  <c r="G10" i="15"/>
  <c r="C10" i="15"/>
  <c r="G9" i="15"/>
  <c r="C9" i="15"/>
  <c r="G8" i="15"/>
  <c r="C8" i="15"/>
  <c r="G7" i="15"/>
  <c r="C7" i="15"/>
  <c r="G6" i="15"/>
  <c r="C6" i="15"/>
</calcChain>
</file>

<file path=xl/sharedStrings.xml><?xml version="1.0" encoding="utf-8"?>
<sst xmlns="http://schemas.openxmlformats.org/spreadsheetml/2006/main" count="348" uniqueCount="104">
  <si>
    <t>YES</t>
  </si>
  <si>
    <t>NO</t>
  </si>
  <si>
    <t>Freshman</t>
  </si>
  <si>
    <t>Sophomore</t>
  </si>
  <si>
    <t>Junior</t>
  </si>
  <si>
    <t>Senior</t>
  </si>
  <si>
    <t>Bachelor of Science</t>
  </si>
  <si>
    <t>NAME:</t>
  </si>
  <si>
    <t>Minimum Grade of D Required:</t>
  </si>
  <si>
    <t>Minimum Grade of C required:</t>
  </si>
  <si>
    <t>ENGLISH (12 hrs)</t>
  </si>
  <si>
    <r>
      <rPr>
        <b/>
        <sz val="10"/>
        <color theme="1"/>
        <rFont val="Calibri"/>
        <family val="2"/>
        <scheme val="minor"/>
      </rPr>
      <t>ENGL 101</t>
    </r>
    <r>
      <rPr>
        <sz val="10"/>
        <color theme="1"/>
        <rFont val="Calibri"/>
        <family val="2"/>
        <scheme val="minor"/>
      </rPr>
      <t xml:space="preserve"> Freshman Composition (3 hrs)</t>
    </r>
  </si>
  <si>
    <r>
      <rPr>
        <b/>
        <sz val="10"/>
        <color theme="1"/>
        <rFont val="Calibri"/>
        <family val="2"/>
        <scheme val="minor"/>
      </rPr>
      <t>OSHE 111</t>
    </r>
    <r>
      <rPr>
        <sz val="10"/>
        <color theme="1"/>
        <rFont val="Calibri"/>
        <family val="2"/>
        <scheme val="minor"/>
      </rPr>
      <t xml:space="preserve"> Introduction to OSHE (3 hrs)</t>
    </r>
  </si>
  <si>
    <t>ENGINEERING TECHNOLOGY (31 hrs)</t>
  </si>
  <si>
    <r>
      <rPr>
        <b/>
        <sz val="10"/>
        <color theme="1"/>
        <rFont val="Calibri"/>
        <family val="2"/>
        <scheme val="minor"/>
      </rPr>
      <t>ENGL 102</t>
    </r>
    <r>
      <rPr>
        <sz val="10"/>
        <color theme="1"/>
        <rFont val="Calibri"/>
        <family val="2"/>
        <scheme val="minor"/>
      </rPr>
      <t xml:space="preserve"> Critical Reading and Writing (3 hrs)</t>
    </r>
  </si>
  <si>
    <r>
      <rPr>
        <b/>
        <sz val="10"/>
        <color theme="1"/>
        <rFont val="Calibri"/>
        <family val="2"/>
        <scheme val="minor"/>
      </rPr>
      <t>ET 111</t>
    </r>
    <r>
      <rPr>
        <sz val="10"/>
        <color theme="1"/>
        <rFont val="Calibri"/>
        <family val="2"/>
        <scheme val="minor"/>
      </rPr>
      <t xml:space="preserve"> Engineering Graphics (3 hrs)</t>
    </r>
  </si>
  <si>
    <r>
      <rPr>
        <b/>
        <sz val="10"/>
        <color theme="1"/>
        <rFont val="Calibri"/>
        <family val="2"/>
        <scheme val="minor"/>
      </rPr>
      <t>ENGL 230, 231</t>
    </r>
    <r>
      <rPr>
        <i/>
        <u/>
        <sz val="10"/>
        <color theme="1"/>
        <rFont val="Calibri"/>
        <family val="2"/>
        <scheme val="minor"/>
      </rPr>
      <t xml:space="preserve"> or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232</t>
    </r>
    <r>
      <rPr>
        <sz val="10"/>
        <color theme="1"/>
        <rFont val="Calibri"/>
        <family val="2"/>
        <scheme val="minor"/>
      </rPr>
      <t xml:space="preserve"> (3 hrs)             </t>
    </r>
  </si>
  <si>
    <r>
      <rPr>
        <b/>
        <sz val="10"/>
        <color theme="1"/>
        <rFont val="Calibri"/>
        <family val="2"/>
        <scheme val="minor"/>
      </rPr>
      <t>IT 407</t>
    </r>
    <r>
      <rPr>
        <sz val="10"/>
        <color theme="1"/>
        <rFont val="Calibri"/>
        <family val="2"/>
        <scheme val="minor"/>
      </rPr>
      <t xml:space="preserve"> Six Sigma Industrial Quality (3 hrs)</t>
    </r>
  </si>
  <si>
    <r>
      <rPr>
        <b/>
        <sz val="10"/>
        <color theme="1"/>
        <rFont val="Calibri"/>
        <family val="2"/>
        <scheme val="minor"/>
      </rPr>
      <t>ENGL 322</t>
    </r>
    <r>
      <rPr>
        <sz val="10"/>
        <color theme="1"/>
        <rFont val="Calibri"/>
        <family val="2"/>
        <scheme val="minor"/>
      </rPr>
      <t xml:space="preserve"> Intro to Prof and Technical Writing (3 hrs)</t>
    </r>
  </si>
  <si>
    <r>
      <rPr>
        <b/>
        <sz val="10"/>
        <color theme="1"/>
        <rFont val="Calibri"/>
        <family val="2"/>
        <scheme val="minor"/>
      </rPr>
      <t xml:space="preserve">ET 100 </t>
    </r>
    <r>
      <rPr>
        <sz val="10"/>
        <color theme="1"/>
        <rFont val="Calibri"/>
        <family val="2"/>
        <scheme val="minor"/>
      </rPr>
      <t>Introduction to Engineering Technology (3 hrs)</t>
    </r>
  </si>
  <si>
    <t>NATURAL SCIENCE (15 hrs)</t>
  </si>
  <si>
    <r>
      <rPr>
        <b/>
        <sz val="10"/>
        <color theme="1"/>
        <rFont val="Calibri"/>
        <family val="2"/>
        <scheme val="minor"/>
      </rPr>
      <t xml:space="preserve">Biology - GBIO 151 </t>
    </r>
    <r>
      <rPr>
        <sz val="10"/>
        <color theme="1"/>
        <rFont val="Calibri"/>
        <family val="2"/>
        <scheme val="minor"/>
      </rPr>
      <t>(3 hrs)</t>
    </r>
  </si>
  <si>
    <r>
      <rPr>
        <b/>
        <sz val="10"/>
        <color theme="1"/>
        <rFont val="Calibri"/>
        <family val="2"/>
        <scheme val="minor"/>
      </rPr>
      <t>ET 202</t>
    </r>
    <r>
      <rPr>
        <sz val="10"/>
        <color theme="1"/>
        <rFont val="Calibri"/>
        <family val="2"/>
        <scheme val="minor"/>
      </rPr>
      <t xml:space="preserve"> Computer Applications (3 hrs)</t>
    </r>
  </si>
  <si>
    <r>
      <rPr>
        <b/>
        <sz val="10"/>
        <color theme="1"/>
        <rFont val="Calibri"/>
        <family val="2"/>
        <scheme val="minor"/>
      </rPr>
      <t>Biology - BIOL 152</t>
    </r>
    <r>
      <rPr>
        <sz val="10"/>
        <color theme="1"/>
        <rFont val="Calibri"/>
        <family val="2"/>
        <scheme val="minor"/>
      </rPr>
      <t xml:space="preserve"> (1 hr)</t>
    </r>
  </si>
  <si>
    <r>
      <rPr>
        <b/>
        <sz val="10"/>
        <color theme="1"/>
        <rFont val="Calibri"/>
        <family val="2"/>
        <scheme val="minor"/>
      </rPr>
      <t>ET 213</t>
    </r>
    <r>
      <rPr>
        <sz val="10"/>
        <color theme="1"/>
        <rFont val="Calibri"/>
        <family val="2"/>
        <scheme val="minor"/>
      </rPr>
      <t xml:space="preserve"> Electrical Circuits (3 hrs)</t>
    </r>
  </si>
  <si>
    <r>
      <rPr>
        <b/>
        <sz val="10"/>
        <color theme="1"/>
        <rFont val="Calibri"/>
        <family val="2"/>
        <scheme val="minor"/>
      </rPr>
      <t>Chemistry - CHEM 121</t>
    </r>
    <r>
      <rPr>
        <sz val="10"/>
        <color theme="1"/>
        <rFont val="Calibri"/>
        <family val="2"/>
        <scheme val="minor"/>
      </rPr>
      <t xml:space="preserve"> Lecture (3 hrs)</t>
    </r>
  </si>
  <si>
    <r>
      <rPr>
        <b/>
        <sz val="10"/>
        <color theme="1"/>
        <rFont val="Calibri"/>
        <family val="2"/>
        <scheme val="minor"/>
      </rPr>
      <t>ET 241</t>
    </r>
    <r>
      <rPr>
        <sz val="10"/>
        <color theme="1"/>
        <rFont val="Calibri"/>
        <family val="2"/>
        <scheme val="minor"/>
      </rPr>
      <t xml:space="preserve"> Introduction to Engineering Materials (3 hrs)</t>
    </r>
  </si>
  <si>
    <r>
      <rPr>
        <b/>
        <sz val="10"/>
        <color theme="1"/>
        <rFont val="Calibri"/>
        <family val="2"/>
        <scheme val="minor"/>
      </rPr>
      <t>Physics - PHYS 191</t>
    </r>
    <r>
      <rPr>
        <sz val="10"/>
        <color theme="1"/>
        <rFont val="Calibri"/>
        <family val="2"/>
        <scheme val="minor"/>
      </rPr>
      <t xml:space="preserve"> Lecture (3 hrs)</t>
    </r>
  </si>
  <si>
    <r>
      <rPr>
        <b/>
        <sz val="10"/>
        <color theme="1"/>
        <rFont val="Calibri"/>
        <family val="2"/>
        <scheme val="minor"/>
      </rPr>
      <t>ET 490</t>
    </r>
    <r>
      <rPr>
        <sz val="10"/>
        <color theme="1"/>
        <rFont val="Calibri"/>
        <family val="2"/>
        <scheme val="minor"/>
      </rPr>
      <t xml:space="preserve"> Seminar (1 hr)</t>
    </r>
  </si>
  <si>
    <r>
      <rPr>
        <b/>
        <sz val="10"/>
        <color theme="1"/>
        <rFont val="Calibri"/>
        <family val="2"/>
        <scheme val="minor"/>
      </rPr>
      <t>Physics - PLAB 193</t>
    </r>
    <r>
      <rPr>
        <sz val="10"/>
        <color theme="1"/>
        <rFont val="Calibri"/>
        <family val="2"/>
        <scheme val="minor"/>
      </rPr>
      <t xml:space="preserve"> Lab (1 hr)</t>
    </r>
  </si>
  <si>
    <r>
      <rPr>
        <b/>
        <sz val="10"/>
        <color theme="1"/>
        <rFont val="Calibri"/>
        <family val="2"/>
        <scheme val="minor"/>
      </rPr>
      <t>ET 492</t>
    </r>
    <r>
      <rPr>
        <sz val="10"/>
        <color theme="1"/>
        <rFont val="Calibri"/>
        <family val="2"/>
        <scheme val="minor"/>
      </rPr>
      <t xml:space="preserve"> Project Management (3 hrs)</t>
    </r>
  </si>
  <si>
    <r>
      <rPr>
        <b/>
        <sz val="10"/>
        <color theme="1"/>
        <rFont val="Calibri"/>
        <family val="2"/>
        <scheme val="minor"/>
      </rPr>
      <t>Physics - PHYS 192</t>
    </r>
    <r>
      <rPr>
        <sz val="10"/>
        <color theme="1"/>
        <rFont val="Calibri"/>
        <family val="2"/>
        <scheme val="minor"/>
      </rPr>
      <t xml:space="preserve"> Lecture (3 hrs)</t>
    </r>
  </si>
  <si>
    <r>
      <rPr>
        <b/>
        <sz val="10"/>
        <color theme="1"/>
        <rFont val="Calibri"/>
        <family val="2"/>
        <scheme val="minor"/>
      </rPr>
      <t>ET 493</t>
    </r>
    <r>
      <rPr>
        <sz val="10"/>
        <color theme="1"/>
        <rFont val="Calibri"/>
        <family val="2"/>
        <scheme val="minor"/>
      </rPr>
      <t xml:space="preserve"> Senior Design I (3 hrs)</t>
    </r>
  </si>
  <si>
    <r>
      <rPr>
        <b/>
        <sz val="10"/>
        <color theme="1"/>
        <rFont val="Calibri"/>
        <family val="2"/>
        <scheme val="minor"/>
      </rPr>
      <t>Physics - PLAB 194</t>
    </r>
    <r>
      <rPr>
        <sz val="10"/>
        <color theme="1"/>
        <rFont val="Calibri"/>
        <family val="2"/>
        <scheme val="minor"/>
      </rPr>
      <t xml:space="preserve"> Lab (1 hr)</t>
    </r>
  </si>
  <si>
    <r>
      <rPr>
        <b/>
        <sz val="10"/>
        <color theme="1"/>
        <rFont val="Calibri"/>
        <family val="2"/>
        <scheme val="minor"/>
      </rPr>
      <t>ET 494</t>
    </r>
    <r>
      <rPr>
        <sz val="10"/>
        <color theme="1"/>
        <rFont val="Calibri"/>
        <family val="2"/>
        <scheme val="minor"/>
      </rPr>
      <t xml:space="preserve"> Senior Design II (3 hrs)</t>
    </r>
  </si>
  <si>
    <t>GENERAL EDUCATION (17 hrs)</t>
  </si>
  <si>
    <r>
      <rPr>
        <b/>
        <sz val="10"/>
        <color theme="1"/>
        <rFont val="Calibri"/>
        <family val="2"/>
        <scheme val="minor"/>
      </rPr>
      <t>ART, DNCE, MUS</t>
    </r>
    <r>
      <rPr>
        <sz val="10"/>
        <color theme="1"/>
        <rFont val="Calibri"/>
        <family val="2"/>
        <scheme val="minor"/>
      </rPr>
      <t xml:space="preserve">, </t>
    </r>
    <r>
      <rPr>
        <i/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THEA</t>
    </r>
    <r>
      <rPr>
        <sz val="10"/>
        <color theme="1"/>
        <rFont val="Calibri"/>
        <family val="2"/>
        <scheme val="minor"/>
      </rPr>
      <t xml:space="preserve"> (3 hrs)</t>
    </r>
  </si>
  <si>
    <r>
      <rPr>
        <b/>
        <sz val="10"/>
        <color theme="1"/>
        <rFont val="Calibri"/>
        <family val="2"/>
        <scheme val="minor"/>
      </rPr>
      <t>ET 205</t>
    </r>
    <r>
      <rPr>
        <sz val="10"/>
        <color theme="1"/>
        <rFont val="Calibri"/>
        <family val="2"/>
        <scheme val="minor"/>
      </rPr>
      <t xml:space="preserve"> Mathematical Methods for Engineering (3 hrs)</t>
    </r>
  </si>
  <si>
    <r>
      <rPr>
        <b/>
        <sz val="10"/>
        <color theme="1"/>
        <rFont val="Calibri"/>
        <family val="2"/>
        <scheme val="minor"/>
      </rPr>
      <t xml:space="preserve">HIST </t>
    </r>
    <r>
      <rPr>
        <sz val="10"/>
        <color theme="1"/>
        <rFont val="Calibri"/>
        <family val="2"/>
        <scheme val="minor"/>
      </rPr>
      <t xml:space="preserve">101, 102, 201,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202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(3 hrs)</t>
    </r>
  </si>
  <si>
    <r>
      <rPr>
        <b/>
        <sz val="10"/>
        <color theme="1"/>
        <rFont val="Calibri"/>
        <family val="2"/>
        <scheme val="minor"/>
      </rPr>
      <t>ET 212</t>
    </r>
    <r>
      <rPr>
        <sz val="10"/>
        <color theme="1"/>
        <rFont val="Calibri"/>
        <family val="2"/>
        <scheme val="minor"/>
      </rPr>
      <t xml:space="preserve"> Introduction to Programming (3 hrs)</t>
    </r>
  </si>
  <si>
    <r>
      <rPr>
        <b/>
        <sz val="10"/>
        <color theme="1"/>
        <rFont val="Calibri"/>
        <family val="2"/>
        <scheme val="minor"/>
      </rPr>
      <t>COMM 211</t>
    </r>
    <r>
      <rPr>
        <sz val="10"/>
        <color theme="1"/>
        <rFont val="Calibri"/>
        <family val="2"/>
        <scheme val="minor"/>
      </rPr>
      <t xml:space="preserve"> Introduction to Public Speaking (3 hrs)</t>
    </r>
  </si>
  <si>
    <r>
      <rPr>
        <b/>
        <sz val="10"/>
        <color theme="1"/>
        <rFont val="Calibri"/>
        <family val="2"/>
        <scheme val="minor"/>
      </rPr>
      <t>ECON 201</t>
    </r>
    <r>
      <rPr>
        <sz val="10"/>
        <color theme="1"/>
        <rFont val="Calibri"/>
        <family val="2"/>
        <scheme val="minor"/>
      </rPr>
      <t xml:space="preserve"> or </t>
    </r>
    <r>
      <rPr>
        <b/>
        <sz val="10"/>
        <color theme="1"/>
        <rFont val="Calibri"/>
        <family val="2"/>
        <scheme val="minor"/>
      </rPr>
      <t>ECON 202</t>
    </r>
    <r>
      <rPr>
        <sz val="10"/>
        <color theme="1"/>
        <rFont val="Calibri"/>
        <family val="2"/>
        <scheme val="minor"/>
      </rPr>
      <t xml:space="preserve"> (3 hrs)</t>
    </r>
  </si>
  <si>
    <r>
      <t xml:space="preserve">ANTH, ECON, POLI SCI, PSYC, </t>
    </r>
    <r>
      <rPr>
        <b/>
        <i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SOC</t>
    </r>
    <r>
      <rPr>
        <sz val="10"/>
        <color theme="1"/>
        <rFont val="Calibri"/>
        <family val="2"/>
        <scheme val="minor"/>
      </rPr>
      <t xml:space="preserve"> (3 hrs)</t>
    </r>
  </si>
  <si>
    <r>
      <rPr>
        <b/>
        <sz val="10"/>
        <color theme="1"/>
        <rFont val="Calibri"/>
        <family val="2"/>
        <scheme val="minor"/>
      </rPr>
      <t>SE 101 or Free Elective</t>
    </r>
    <r>
      <rPr>
        <sz val="10"/>
        <color theme="1"/>
        <rFont val="Calibri"/>
        <family val="2"/>
        <scheme val="minor"/>
      </rPr>
      <t xml:space="preserve"> (2 hrs)  not required of transfer or re-admitted  students with 30 hours or more. </t>
    </r>
  </si>
  <si>
    <t>MATH</t>
  </si>
  <si>
    <r>
      <t>MATH 200</t>
    </r>
    <r>
      <rPr>
        <sz val="10"/>
        <color theme="1"/>
        <rFont val="Calibri"/>
        <family val="2"/>
        <scheme val="minor"/>
      </rPr>
      <t xml:space="preserve"> Calculus I (5 hrs)</t>
    </r>
  </si>
  <si>
    <t>Tech. Elec.</t>
  </si>
  <si>
    <r>
      <rPr>
        <b/>
        <sz val="10"/>
        <color theme="1"/>
        <rFont val="Calibri"/>
        <family val="2"/>
        <scheme val="minor"/>
      </rPr>
      <t xml:space="preserve">TOTAL SEMESTER HOURS: </t>
    </r>
    <r>
      <rPr>
        <b/>
        <u/>
        <sz val="10"/>
        <color theme="1"/>
        <rFont val="Calibri"/>
        <family val="2"/>
        <scheme val="minor"/>
      </rPr>
      <t>124</t>
    </r>
    <r>
      <rPr>
        <sz val="10"/>
        <color theme="1"/>
        <rFont val="Calibri"/>
        <family val="2"/>
        <scheme val="minor"/>
      </rPr>
      <t xml:space="preserve"> </t>
    </r>
  </si>
  <si>
    <t>YES/NO</t>
  </si>
  <si>
    <t>FaSpSu</t>
  </si>
  <si>
    <t>FaSp</t>
  </si>
  <si>
    <t>Sp</t>
  </si>
  <si>
    <t>Fa</t>
  </si>
  <si>
    <r>
      <rPr>
        <b/>
        <sz val="11"/>
        <color theme="1"/>
        <rFont val="Calibri"/>
        <family val="2"/>
        <scheme val="minor"/>
      </rPr>
      <t>Notes:</t>
    </r>
    <r>
      <rPr>
        <sz val="11"/>
        <color theme="1"/>
        <rFont val="Calibri"/>
        <family val="2"/>
        <scheme val="minor"/>
      </rPr>
      <t xml:space="preserve">
BIOL 152 can be taken concurrently with GBIO 151
PLAB 193 can be taken concurrently with PHYS 191
PLAB 194 can be taken concurrently with PHYS 192 </t>
    </r>
    <r>
      <rPr>
        <sz val="9"/>
        <color theme="1"/>
        <rFont val="Calibri"/>
        <family val="2"/>
        <scheme val="minor"/>
      </rPr>
      <t>(provided you have passed PLAB 193)</t>
    </r>
  </si>
  <si>
    <t>Priority</t>
  </si>
  <si>
    <t>High</t>
  </si>
  <si>
    <t>Can take?</t>
  </si>
  <si>
    <t>Sem.</t>
  </si>
  <si>
    <t>Select Classification →</t>
  </si>
  <si>
    <t>Minimum Grade of C Required:</t>
  </si>
  <si>
    <t>Critical</t>
  </si>
  <si>
    <t>Schedule classes that are labeled "Critical" first, then "High", then the rest</t>
  </si>
  <si>
    <r>
      <t>Select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color rgb="FFFFFF00"/>
        <rFont val="Calibri"/>
        <family val="2"/>
        <scheme val="minor"/>
      </rPr>
      <t>YES</t>
    </r>
    <r>
      <rPr>
        <b/>
        <sz val="12"/>
        <color theme="1"/>
        <rFont val="Calibri"/>
        <family val="2"/>
        <scheme val="minor"/>
      </rPr>
      <t xml:space="preserve"> from the drop down button if: 
1. You took the class
2. Taking it this semester 
3. It transferred successfully, 
4. Received credit for it, or 
5. It was substituted for you.
Then Check the </t>
    </r>
    <r>
      <rPr>
        <b/>
        <sz val="12"/>
        <color rgb="FFFFFF00"/>
        <rFont val="Calibri"/>
        <family val="2"/>
        <scheme val="minor"/>
      </rPr>
      <t>Advising Sheet</t>
    </r>
    <r>
      <rPr>
        <b/>
        <sz val="12"/>
        <color theme="7" tint="0.3999755851924192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for the list of</t>
    </r>
    <r>
      <rPr>
        <b/>
        <sz val="12"/>
        <color theme="7" tint="0.39997558519241921"/>
        <rFont val="Calibri"/>
        <family val="2"/>
        <scheme val="minor"/>
      </rPr>
      <t xml:space="preserve"> </t>
    </r>
    <r>
      <rPr>
        <b/>
        <sz val="12"/>
        <color rgb="FFFFFF00"/>
        <rFont val="Calibri"/>
        <family val="2"/>
        <scheme val="minor"/>
      </rPr>
      <t>POSSIBLE</t>
    </r>
    <r>
      <rPr>
        <b/>
        <sz val="12"/>
        <rFont val="Calibri"/>
        <family val="2"/>
        <scheme val="minor"/>
      </rPr>
      <t xml:space="preserve"> classes to take</t>
    </r>
  </si>
  <si>
    <t>Credit Hours</t>
  </si>
  <si>
    <t>Semester Hours</t>
  </si>
  <si>
    <r>
      <rPr>
        <b/>
        <sz val="10"/>
        <color theme="1"/>
        <rFont val="Calibri"/>
        <family val="2"/>
        <scheme val="minor"/>
      </rPr>
      <t>ET 214</t>
    </r>
    <r>
      <rPr>
        <sz val="10"/>
        <color theme="1"/>
        <rFont val="Calibri"/>
        <family val="2"/>
        <scheme val="minor"/>
      </rPr>
      <t xml:space="preserve"> Electric Circuits II (3 hrs)</t>
    </r>
  </si>
  <si>
    <r>
      <rPr>
        <b/>
        <sz val="10"/>
        <color theme="1"/>
        <rFont val="Calibri"/>
        <family val="2"/>
        <scheme val="minor"/>
      </rPr>
      <t>ET 221</t>
    </r>
    <r>
      <rPr>
        <sz val="10"/>
        <color theme="1"/>
        <rFont val="Calibri"/>
        <family val="2"/>
        <scheme val="minor"/>
      </rPr>
      <t xml:space="preserve"> Programming for Technologists (3 hrs)</t>
    </r>
  </si>
  <si>
    <r>
      <rPr>
        <b/>
        <sz val="10"/>
        <color theme="1"/>
        <rFont val="Calibri"/>
        <family val="2"/>
        <scheme val="minor"/>
      </rPr>
      <t>ET 225</t>
    </r>
    <r>
      <rPr>
        <sz val="10"/>
        <color theme="1"/>
        <rFont val="Calibri"/>
        <family val="2"/>
        <scheme val="minor"/>
      </rPr>
      <t xml:space="preserve"> Electronics I (3 hrs)</t>
    </r>
  </si>
  <si>
    <t>Engineering Technology - ELECTRICAL ENERGY Concentration</t>
  </si>
  <si>
    <r>
      <rPr>
        <b/>
        <sz val="10"/>
        <color theme="1"/>
        <rFont val="Calibri"/>
        <family val="2"/>
        <scheme val="minor"/>
      </rPr>
      <t>ET 325</t>
    </r>
    <r>
      <rPr>
        <sz val="10"/>
        <color theme="1"/>
        <rFont val="Calibri"/>
        <family val="2"/>
        <scheme val="minor"/>
      </rPr>
      <t xml:space="preserve"> Digital Electronics (3 hrs)</t>
    </r>
  </si>
  <si>
    <r>
      <rPr>
        <b/>
        <sz val="10"/>
        <color theme="1"/>
        <rFont val="Calibri"/>
        <family val="2"/>
        <scheme val="minor"/>
      </rPr>
      <t>ET 341</t>
    </r>
    <r>
      <rPr>
        <sz val="10"/>
        <color theme="1"/>
        <rFont val="Calibri"/>
        <family val="2"/>
        <scheme val="minor"/>
      </rPr>
      <t xml:space="preserve"> Electromagnetics (3 hrs)</t>
    </r>
  </si>
  <si>
    <r>
      <rPr>
        <b/>
        <sz val="10"/>
        <color theme="1"/>
        <rFont val="Calibri"/>
        <family val="2"/>
        <scheme val="minor"/>
      </rPr>
      <t xml:space="preserve">ET 362 </t>
    </r>
    <r>
      <rPr>
        <sz val="10"/>
        <color theme="1"/>
        <rFont val="Calibri"/>
        <family val="2"/>
        <scheme val="minor"/>
      </rPr>
      <t>Solar and Geothermal Systems (3 hrs)</t>
    </r>
  </si>
  <si>
    <r>
      <rPr>
        <b/>
        <sz val="10"/>
        <color theme="1"/>
        <rFont val="Calibri"/>
        <family val="2"/>
        <scheme val="minor"/>
      </rPr>
      <t>ET 365</t>
    </r>
    <r>
      <rPr>
        <sz val="10"/>
        <color theme="1"/>
        <rFont val="Calibri"/>
        <family val="2"/>
        <scheme val="minor"/>
      </rPr>
      <t xml:space="preserve"> Power Electronics (3 hrs)</t>
    </r>
  </si>
  <si>
    <r>
      <rPr>
        <b/>
        <sz val="10"/>
        <color theme="1"/>
        <rFont val="Calibri"/>
        <family val="2"/>
        <scheme val="minor"/>
      </rPr>
      <t xml:space="preserve">ET 421 </t>
    </r>
    <r>
      <rPr>
        <sz val="10"/>
        <color theme="1"/>
        <rFont val="Calibri"/>
        <family val="2"/>
        <scheme val="minor"/>
      </rPr>
      <t>Industrial Electrical Machinery and Controls (3 hrs)</t>
    </r>
  </si>
  <si>
    <r>
      <rPr>
        <b/>
        <sz val="10"/>
        <color theme="1"/>
        <rFont val="Calibri"/>
        <family val="2"/>
        <scheme val="minor"/>
      </rPr>
      <t>ET 431</t>
    </r>
    <r>
      <rPr>
        <sz val="10"/>
        <color theme="1"/>
        <rFont val="Calibri"/>
        <family val="2"/>
        <scheme val="minor"/>
      </rPr>
      <t xml:space="preserve"> Power Transmission and Distribution (3 hrs)</t>
    </r>
  </si>
  <si>
    <t>ELECTRICAL CONCENTRATION (33 hrs)</t>
  </si>
  <si>
    <t>Build your proposed Schedule for next semester</t>
  </si>
  <si>
    <t>Approved Courses</t>
  </si>
  <si>
    <t>Alternate Courses</t>
  </si>
  <si>
    <t>Prefix</t>
  </si>
  <si>
    <t>Course #</t>
  </si>
  <si>
    <t>FLOW CHART</t>
  </si>
  <si>
    <t>W#</t>
  </si>
  <si>
    <t>Advisor's Approval</t>
  </si>
  <si>
    <t>Advisor's Name</t>
  </si>
  <si>
    <t>Date</t>
  </si>
  <si>
    <t>Advisor Comments</t>
  </si>
  <si>
    <t>A</t>
  </si>
  <si>
    <t>B</t>
  </si>
  <si>
    <t>C</t>
  </si>
  <si>
    <t>D</t>
  </si>
  <si>
    <t>P</t>
  </si>
  <si>
    <t>Grade</t>
  </si>
  <si>
    <r>
      <t xml:space="preserve">List Other Technical Courses Taken
</t>
    </r>
    <r>
      <rPr>
        <b/>
        <sz val="14"/>
        <color theme="1"/>
        <rFont val="Calibri"/>
        <family val="2"/>
      </rPr>
      <t>←</t>
    </r>
  </si>
  <si>
    <t>Student Comments</t>
  </si>
  <si>
    <t>Technical Electives can be chosen from:
ET 322 Programmable Logic Controllers
ET 362 Solar Thermal Systems
ET 400 Internship
ET 422 Mechatronics Systems
ET 425 Control and Automation
ET 488 Robotics and Automation</t>
  </si>
  <si>
    <t>I</t>
  </si>
  <si>
    <t>Summer?</t>
  </si>
  <si>
    <t>These classes are not part of the ET curriculum. Needed only if student doesn't meet MATH 175 requirements</t>
  </si>
  <si>
    <r>
      <t>MATH 107</t>
    </r>
    <r>
      <rPr>
        <sz val="10"/>
        <color theme="1"/>
        <rFont val="Calibri"/>
        <family val="2"/>
        <scheme val="minor"/>
      </rPr>
      <t xml:space="preserve"> Applied Algebra 
(ACT 19-21, ALEKS 35-45)</t>
    </r>
  </si>
  <si>
    <r>
      <t xml:space="preserve">MATH 161 </t>
    </r>
    <r>
      <rPr>
        <sz val="10"/>
        <color theme="1"/>
        <rFont val="Calibri"/>
        <family val="2"/>
        <scheme val="minor"/>
      </rPr>
      <t>Plane Trigonometry 
(ACT 22-24, ALEKS 46-60)</t>
    </r>
  </si>
  <si>
    <r>
      <rPr>
        <b/>
        <sz val="10"/>
        <color theme="1"/>
        <rFont val="Calibri"/>
        <family val="2"/>
        <scheme val="minor"/>
      </rPr>
      <t>MATH 175</t>
    </r>
    <r>
      <rPr>
        <sz val="10"/>
        <color theme="1"/>
        <rFont val="Calibri"/>
        <family val="2"/>
        <scheme val="minor"/>
      </rPr>
      <t xml:space="preserve"> Precalculus with Trigonometry (5 hrs) 
(ACT 25-27, ALEKS 61-75)</t>
    </r>
  </si>
  <si>
    <r>
      <rPr>
        <b/>
        <sz val="10"/>
        <color theme="1"/>
        <rFont val="Calibri"/>
        <family val="2"/>
        <scheme val="minor"/>
      </rPr>
      <t>MATH 175</t>
    </r>
    <r>
      <rPr>
        <sz val="10"/>
        <color theme="1"/>
        <rFont val="Calibri"/>
        <family val="2"/>
        <scheme val="minor"/>
      </rPr>
      <t xml:space="preserve"> Precalculus with Trigonometry (5 hrs) (ACT 25-27, ALEKS 61-75)</t>
    </r>
  </si>
  <si>
    <t>Tech Elective (3 hrs)_________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</si>
</sst>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;@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7" tint="0.3999755851924192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theme="10"/>
      <name val="Calibri"/>
      <family val="2"/>
      <scheme val="minor"/>
    </font>
    <font>
      <b/>
      <sz val="14"/>
      <color theme="1"/>
      <name val="Calibri"/>
      <family val="2"/>
    </font>
    <font>
      <sz val="1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293E5"/>
        <bgColor indexed="64"/>
      </patternFill>
    </fill>
    <fill>
      <patternFill patternType="solid">
        <fgColor rgb="FFEB5F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38F45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ck">
        <color theme="0" tint="-0.34998626667073579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thick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ck">
        <color theme="0" tint="-0.34998626667073579"/>
      </bottom>
      <diagonal/>
    </border>
    <border>
      <left style="thick">
        <color theme="2" tint="-0.24994659260841701"/>
      </left>
      <right style="thick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/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ck">
        <color theme="2" tint="-0.24994659260841701"/>
      </left>
      <right style="thick">
        <color theme="0" tint="-0.34998626667073579"/>
      </right>
      <top/>
      <bottom style="thin">
        <color theme="0" tint="-0.34998626667073579"/>
      </bottom>
      <diagonal/>
    </border>
    <border>
      <left style="thick">
        <color theme="2" tint="-0.24994659260841701"/>
      </left>
      <right style="thick">
        <color theme="0" tint="-0.34998626667073579"/>
      </right>
      <top style="thin">
        <color theme="0" tint="-0.34998626667073579"/>
      </top>
      <bottom/>
      <diagonal/>
    </border>
    <border>
      <left/>
      <right style="thick">
        <color theme="2" tint="-0.24994659260841701"/>
      </right>
      <top/>
      <bottom/>
      <diagonal/>
    </border>
    <border>
      <left/>
      <right style="thick">
        <color theme="2" tint="-0.24994659260841701"/>
      </right>
      <top/>
      <bottom style="medium">
        <color auto="1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ck">
        <color theme="0" tint="-0.34998626667073579"/>
      </right>
      <top/>
      <bottom style="medium">
        <color auto="1"/>
      </bottom>
      <diagonal/>
    </border>
    <border>
      <left style="thin">
        <color indexed="64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88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11" borderId="0" xfId="0" applyFont="1" applyFill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 textRotation="90"/>
    </xf>
    <xf numFmtId="0" fontId="1" fillId="7" borderId="2" xfId="0" applyFont="1" applyFill="1" applyBorder="1" applyAlignment="1" applyProtection="1">
      <alignment horizontal="center" vertical="center" wrapText="1"/>
    </xf>
    <xf numFmtId="0" fontId="0" fillId="7" borderId="3" xfId="0" applyFill="1" applyBorder="1" applyAlignment="1" applyProtection="1">
      <alignment horizontal="center" vertical="center" textRotation="180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1" fillId="7" borderId="2" xfId="0" applyFont="1" applyFill="1" applyBorder="1" applyAlignment="1" applyProtection="1">
      <alignment horizontal="left" vertical="center" wrapText="1"/>
    </xf>
    <xf numFmtId="0" fontId="10" fillId="7" borderId="2" xfId="0" applyFont="1" applyFill="1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0" xfId="0" applyBorder="1" applyProtection="1">
      <protection locked="0"/>
    </xf>
    <xf numFmtId="0" fontId="0" fillId="0" borderId="39" xfId="0" applyBorder="1" applyProtection="1">
      <protection locked="0"/>
    </xf>
    <xf numFmtId="0" fontId="1" fillId="0" borderId="39" xfId="0" applyFont="1" applyBorder="1" applyAlignment="1" applyProtection="1">
      <alignment horizontal="center"/>
      <protection locked="0"/>
    </xf>
    <xf numFmtId="0" fontId="1" fillId="8" borderId="52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2" fillId="19" borderId="39" xfId="0" applyFont="1" applyFill="1" applyBorder="1" applyAlignment="1" applyProtection="1">
      <alignment horizontal="center" vertical="center"/>
      <protection locked="0"/>
    </xf>
    <xf numFmtId="0" fontId="2" fillId="19" borderId="53" xfId="0" applyFont="1" applyFill="1" applyBorder="1" applyAlignment="1" applyProtection="1">
      <alignment vertical="top" wrapText="1"/>
    </xf>
    <xf numFmtId="0" fontId="2" fillId="19" borderId="39" xfId="0" applyFont="1" applyFill="1" applyBorder="1" applyAlignment="1" applyProtection="1">
      <alignment horizontal="center" vertical="center" wrapText="1"/>
      <protection locked="0"/>
    </xf>
    <xf numFmtId="0" fontId="1" fillId="8" borderId="54" xfId="0" applyFont="1" applyFill="1" applyBorder="1" applyAlignment="1" applyProtection="1">
      <alignment horizontal="center" vertical="center"/>
      <protection locked="0"/>
    </xf>
    <xf numFmtId="0" fontId="1" fillId="8" borderId="60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top"/>
    </xf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0" fillId="6" borderId="0" xfId="0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55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56" xfId="0" applyFont="1" applyBorder="1" applyAlignment="1" applyProtection="1">
      <alignment horizontal="left" vertical="center" wrapText="1"/>
    </xf>
    <xf numFmtId="0" fontId="2" fillId="0" borderId="55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left" vertical="center" wrapText="1"/>
    </xf>
    <xf numFmtId="0" fontId="19" fillId="0" borderId="0" xfId="0" applyFont="1" applyProtection="1"/>
    <xf numFmtId="0" fontId="2" fillId="0" borderId="9" xfId="0" applyFont="1" applyBorder="1" applyAlignment="1" applyProtection="1">
      <alignment vertical="center" wrapText="1"/>
    </xf>
    <xf numFmtId="0" fontId="2" fillId="0" borderId="57" xfId="0" applyFont="1" applyBorder="1" applyAlignment="1" applyProtection="1">
      <alignment horizontal="left" vertical="center" wrapText="1"/>
    </xf>
    <xf numFmtId="0" fontId="1" fillId="8" borderId="19" xfId="0" applyFont="1" applyFill="1" applyBorder="1" applyAlignment="1" applyProtection="1">
      <alignment horizontal="center" vertical="center" textRotation="90"/>
    </xf>
    <xf numFmtId="0" fontId="1" fillId="8" borderId="0" xfId="0" applyFont="1" applyFill="1" applyBorder="1" applyAlignment="1" applyProtection="1">
      <alignment horizontal="center" vertical="center" textRotation="90"/>
    </xf>
    <xf numFmtId="0" fontId="2" fillId="13" borderId="11" xfId="0" applyFont="1" applyFill="1" applyBorder="1" applyAlignment="1" applyProtection="1">
      <alignment horizontal="center" vertical="center" wrapText="1"/>
    </xf>
    <xf numFmtId="0" fontId="0" fillId="13" borderId="0" xfId="0" applyFill="1" applyAlignment="1" applyProtection="1">
      <alignment horizontal="center" vertical="center"/>
    </xf>
    <xf numFmtId="0" fontId="1" fillId="7" borderId="58" xfId="0" applyFont="1" applyFill="1" applyBorder="1" applyAlignment="1" applyProtection="1">
      <alignment horizontal="center" vertical="center" wrapText="1"/>
    </xf>
    <xf numFmtId="0" fontId="10" fillId="11" borderId="0" xfId="0" applyFont="1" applyFill="1" applyAlignment="1" applyProtection="1">
      <alignment horizontal="left" vertical="top" wrapText="1"/>
    </xf>
    <xf numFmtId="0" fontId="10" fillId="11" borderId="0" xfId="0" applyFont="1" applyFill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left" vertical="top" wrapText="1"/>
    </xf>
    <xf numFmtId="0" fontId="2" fillId="6" borderId="16" xfId="0" applyFont="1" applyFill="1" applyBorder="1" applyAlignment="1" applyProtection="1">
      <alignment vertical="center" wrapText="1"/>
    </xf>
    <xf numFmtId="0" fontId="10" fillId="0" borderId="59" xfId="0" applyFont="1" applyFill="1" applyBorder="1" applyAlignment="1" applyProtection="1">
      <alignment horizontal="left" vertical="center" wrapText="1"/>
    </xf>
    <xf numFmtId="0" fontId="2" fillId="0" borderId="18" xfId="0" applyFont="1" applyBorder="1" applyAlignment="1" applyProtection="1">
      <alignment horizontal="left" vertical="top" wrapText="1"/>
    </xf>
    <xf numFmtId="0" fontId="2" fillId="0" borderId="26" xfId="0" applyFont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left"/>
    </xf>
    <xf numFmtId="0" fontId="0" fillId="0" borderId="0" xfId="0" applyAlignment="1" applyProtection="1">
      <alignment textRotation="90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textRotation="180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textRotation="18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9" fillId="6" borderId="0" xfId="0" applyFont="1" applyFill="1" applyBorder="1" applyAlignment="1" applyProtection="1">
      <alignment horizontal="center" vertical="center" wrapText="1"/>
    </xf>
    <xf numFmtId="0" fontId="3" fillId="6" borderId="0" xfId="0" applyFont="1" applyFill="1" applyBorder="1" applyAlignment="1" applyProtection="1">
      <alignment horizontal="center" vertical="center"/>
    </xf>
    <xf numFmtId="0" fontId="1" fillId="7" borderId="34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left" vertical="center" wrapText="1"/>
    </xf>
    <xf numFmtId="0" fontId="2" fillId="17" borderId="6" xfId="0" applyFont="1" applyFill="1" applyBorder="1" applyAlignment="1" applyProtection="1">
      <alignment horizontal="left" vertical="center" wrapText="1"/>
    </xf>
    <xf numFmtId="0" fontId="2" fillId="17" borderId="1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18" borderId="10" xfId="0" applyFont="1" applyFill="1" applyBorder="1" applyAlignment="1" applyProtection="1">
      <alignment horizontal="left" vertical="center" wrapText="1"/>
    </xf>
    <xf numFmtId="0" fontId="2" fillId="19" borderId="10" xfId="0" applyFont="1" applyFill="1" applyBorder="1" applyAlignment="1" applyProtection="1">
      <alignment horizontal="left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14" borderId="39" xfId="0" applyFont="1" applyFill="1" applyBorder="1" applyAlignment="1" applyProtection="1">
      <alignment horizontal="center" vertical="center"/>
    </xf>
    <xf numFmtId="0" fontId="1" fillId="14" borderId="51" xfId="0" applyFont="1" applyFill="1" applyBorder="1" applyAlignment="1" applyProtection="1">
      <alignment horizontal="center" vertical="center"/>
    </xf>
    <xf numFmtId="0" fontId="1" fillId="10" borderId="50" xfId="0" applyFont="1" applyFill="1" applyBorder="1" applyAlignment="1" applyProtection="1">
      <alignment horizontal="center" vertical="center"/>
    </xf>
    <xf numFmtId="0" fontId="1" fillId="10" borderId="39" xfId="0" applyFont="1" applyFill="1" applyBorder="1" applyAlignment="1" applyProtection="1">
      <alignment horizontal="center" vertical="center"/>
    </xf>
    <xf numFmtId="0" fontId="0" fillId="7" borderId="31" xfId="0" applyFont="1" applyFill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39" xfId="0" applyBorder="1" applyProtection="1"/>
    <xf numFmtId="0" fontId="2" fillId="0" borderId="21" xfId="0" applyFont="1" applyBorder="1" applyAlignment="1" applyProtection="1">
      <alignment horizontal="left" vertical="center" wrapText="1"/>
    </xf>
    <xf numFmtId="0" fontId="2" fillId="0" borderId="69" xfId="0" applyFont="1" applyBorder="1" applyAlignment="1" applyProtection="1">
      <alignment horizontal="center" vertical="center" wrapText="1"/>
    </xf>
    <xf numFmtId="0" fontId="20" fillId="7" borderId="51" xfId="0" applyFont="1" applyFill="1" applyBorder="1" applyAlignment="1" applyProtection="1">
      <alignment horizontal="center" vertical="center"/>
    </xf>
    <xf numFmtId="0" fontId="1" fillId="8" borderId="20" xfId="0" applyFont="1" applyFill="1" applyBorder="1" applyAlignment="1" applyProtection="1">
      <alignment vertical="center" textRotation="180"/>
    </xf>
    <xf numFmtId="0" fontId="1" fillId="8" borderId="27" xfId="0" applyFont="1" applyFill="1" applyBorder="1" applyAlignment="1" applyProtection="1">
      <alignment vertical="center" textRotation="180"/>
    </xf>
    <xf numFmtId="0" fontId="15" fillId="0" borderId="2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left" vertical="center" wrapText="1"/>
    </xf>
    <xf numFmtId="0" fontId="0" fillId="6" borderId="0" xfId="0" applyFill="1" applyBorder="1" applyAlignment="1" applyProtection="1">
      <alignment horizontal="right"/>
    </xf>
    <xf numFmtId="0" fontId="3" fillId="6" borderId="0" xfId="0" applyFont="1" applyFill="1" applyBorder="1" applyAlignment="1" applyProtection="1">
      <alignment horizontal="center"/>
    </xf>
    <xf numFmtId="49" fontId="0" fillId="16" borderId="0" xfId="0" applyNumberFormat="1" applyFill="1" applyBorder="1" applyAlignment="1" applyProtection="1">
      <alignment horizontal="center" vertical="center"/>
      <protection locked="0"/>
    </xf>
    <xf numFmtId="0" fontId="1" fillId="8" borderId="4" xfId="0" applyFont="1" applyFill="1" applyBorder="1" applyAlignment="1" applyProtection="1">
      <alignment horizontal="center" vertical="center" textRotation="90"/>
    </xf>
    <xf numFmtId="0" fontId="1" fillId="8" borderId="13" xfId="0" applyFont="1" applyFill="1" applyBorder="1" applyAlignment="1" applyProtection="1">
      <alignment horizontal="center" vertical="center" textRotation="90"/>
    </xf>
    <xf numFmtId="0" fontId="1" fillId="8" borderId="8" xfId="0" applyFont="1" applyFill="1" applyBorder="1" applyAlignment="1" applyProtection="1">
      <alignment horizontal="center" vertical="center" textRotation="180"/>
    </xf>
    <xf numFmtId="0" fontId="1" fillId="8" borderId="12" xfId="0" applyFont="1" applyFill="1" applyBorder="1" applyAlignment="1" applyProtection="1">
      <alignment horizontal="center" vertical="center" textRotation="180"/>
    </xf>
    <xf numFmtId="0" fontId="1" fillId="4" borderId="0" xfId="0" applyFont="1" applyFill="1" applyAlignment="1" applyProtection="1">
      <alignment horizontal="left" vertical="center" wrapText="1"/>
    </xf>
    <xf numFmtId="0" fontId="0" fillId="4" borderId="0" xfId="0" applyFill="1" applyAlignment="1" applyProtection="1">
      <alignment horizontal="left" vertical="center" wrapText="1"/>
    </xf>
    <xf numFmtId="0" fontId="18" fillId="12" borderId="0" xfId="0" applyFont="1" applyFill="1" applyAlignment="1" applyProtection="1">
      <alignment horizontal="center" vertical="center"/>
    </xf>
    <xf numFmtId="0" fontId="3" fillId="5" borderId="0" xfId="0" applyFont="1" applyFill="1" applyAlignment="1" applyProtection="1">
      <alignment horizontal="center" vertical="center"/>
      <protection locked="0"/>
    </xf>
    <xf numFmtId="0" fontId="8" fillId="6" borderId="0" xfId="0" applyFont="1" applyFill="1" applyBorder="1" applyAlignment="1" applyProtection="1">
      <alignment horizontal="center" wrapText="1"/>
    </xf>
    <xf numFmtId="0" fontId="9" fillId="6" borderId="0" xfId="0" applyFont="1" applyFill="1" applyBorder="1" applyAlignment="1" applyProtection="1">
      <alignment horizontal="center" wrapText="1"/>
    </xf>
    <xf numFmtId="0" fontId="1" fillId="7" borderId="15" xfId="0" applyFont="1" applyFill="1" applyBorder="1" applyAlignment="1" applyProtection="1">
      <alignment horizontal="center" vertical="center" textRotation="90"/>
    </xf>
    <xf numFmtId="0" fontId="0" fillId="16" borderId="35" xfId="0" applyFill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right" wrapText="1"/>
    </xf>
    <xf numFmtId="14" fontId="15" fillId="0" borderId="28" xfId="0" applyNumberFormat="1" applyFont="1" applyBorder="1" applyAlignment="1" applyProtection="1">
      <alignment horizontal="left"/>
    </xf>
    <xf numFmtId="0" fontId="1" fillId="8" borderId="19" xfId="0" applyFont="1" applyFill="1" applyBorder="1" applyAlignment="1" applyProtection="1">
      <alignment horizontal="center" vertical="center" textRotation="90"/>
    </xf>
    <xf numFmtId="0" fontId="1" fillId="7" borderId="20" xfId="0" applyFont="1" applyFill="1" applyBorder="1" applyAlignment="1" applyProtection="1">
      <alignment horizontal="center" vertical="center" textRotation="180"/>
    </xf>
    <xf numFmtId="0" fontId="1" fillId="8" borderId="20" xfId="0" applyFont="1" applyFill="1" applyBorder="1" applyAlignment="1" applyProtection="1">
      <alignment horizontal="center" vertical="top" textRotation="180"/>
    </xf>
    <xf numFmtId="0" fontId="1" fillId="8" borderId="27" xfId="0" applyFont="1" applyFill="1" applyBorder="1" applyAlignment="1" applyProtection="1">
      <alignment horizontal="center" vertical="top" textRotation="180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17" fillId="0" borderId="19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7" fillId="0" borderId="62" xfId="0" applyFont="1" applyBorder="1" applyAlignment="1" applyProtection="1">
      <alignment horizontal="left" vertical="top" wrapText="1"/>
    </xf>
    <xf numFmtId="0" fontId="17" fillId="0" borderId="25" xfId="0" applyFont="1" applyBorder="1" applyAlignment="1" applyProtection="1">
      <alignment horizontal="left" vertical="top" wrapText="1"/>
    </xf>
    <xf numFmtId="0" fontId="17" fillId="0" borderId="35" xfId="0" applyFont="1" applyBorder="1" applyAlignment="1" applyProtection="1">
      <alignment horizontal="left" vertical="top" wrapText="1"/>
    </xf>
    <xf numFmtId="0" fontId="17" fillId="0" borderId="63" xfId="0" applyFont="1" applyBorder="1" applyAlignment="1" applyProtection="1">
      <alignment horizontal="left" vertical="top" wrapText="1"/>
    </xf>
    <xf numFmtId="0" fontId="2" fillId="11" borderId="64" xfId="0" applyFont="1" applyFill="1" applyBorder="1" applyAlignment="1" applyProtection="1">
      <alignment horizontal="left" vertical="center" wrapText="1"/>
    </xf>
    <xf numFmtId="0" fontId="2" fillId="11" borderId="0" xfId="0" applyFont="1" applyFill="1" applyBorder="1" applyAlignment="1" applyProtection="1">
      <alignment horizontal="left" vertical="center" wrapText="1"/>
    </xf>
    <xf numFmtId="0" fontId="2" fillId="11" borderId="65" xfId="0" applyFont="1" applyFill="1" applyBorder="1" applyAlignment="1" applyProtection="1">
      <alignment horizontal="left" vertical="center" wrapText="1"/>
    </xf>
    <xf numFmtId="0" fontId="2" fillId="11" borderId="66" xfId="0" applyFont="1" applyFill="1" applyBorder="1" applyAlignment="1" applyProtection="1">
      <alignment horizontal="left" vertical="center" wrapText="1"/>
    </xf>
    <xf numFmtId="0" fontId="2" fillId="11" borderId="67" xfId="0" applyFont="1" applyFill="1" applyBorder="1" applyAlignment="1" applyProtection="1">
      <alignment horizontal="left" vertical="center" wrapText="1"/>
    </xf>
    <xf numFmtId="0" fontId="2" fillId="11" borderId="52" xfId="0" applyFont="1" applyFill="1" applyBorder="1" applyAlignment="1" applyProtection="1">
      <alignment horizontal="left" vertical="center" wrapText="1"/>
    </xf>
    <xf numFmtId="0" fontId="1" fillId="9" borderId="19" xfId="0" applyFont="1" applyFill="1" applyBorder="1" applyAlignment="1" applyProtection="1">
      <alignment horizontal="center" vertical="center" textRotation="90"/>
    </xf>
    <xf numFmtId="0" fontId="2" fillId="0" borderId="37" xfId="0" applyFont="1" applyBorder="1" applyAlignment="1" applyProtection="1">
      <alignment horizontal="center" vertical="center"/>
      <protection locked="0"/>
    </xf>
    <xf numFmtId="0" fontId="1" fillId="8" borderId="61" xfId="0" applyFont="1" applyFill="1" applyBorder="1" applyAlignment="1" applyProtection="1">
      <alignment horizontal="center" vertical="center"/>
      <protection locked="0"/>
    </xf>
    <xf numFmtId="0" fontId="1" fillId="8" borderId="60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38" xfId="0" applyFont="1" applyFill="1" applyBorder="1" applyAlignment="1" applyProtection="1">
      <alignment horizontal="left" vertical="center" wrapText="1"/>
    </xf>
    <xf numFmtId="0" fontId="0" fillId="21" borderId="0" xfId="0" applyFill="1" applyAlignment="1" applyProtection="1">
      <alignment horizontal="left" vertical="top" wrapText="1"/>
      <protection locked="0"/>
    </xf>
    <xf numFmtId="0" fontId="20" fillId="14" borderId="0" xfId="0" applyFont="1" applyFill="1" applyAlignment="1" applyProtection="1">
      <alignment horizontal="center" vertical="center"/>
      <protection locked="0"/>
    </xf>
    <xf numFmtId="0" fontId="22" fillId="15" borderId="0" xfId="1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0" fillId="4" borderId="0" xfId="0" applyFill="1" applyAlignment="1" applyProtection="1">
      <alignment horizontal="left" vertical="top" wrapText="1"/>
    </xf>
    <xf numFmtId="0" fontId="1" fillId="10" borderId="0" xfId="0" applyFont="1" applyFill="1" applyAlignment="1" applyProtection="1">
      <alignment horizontal="center" vertical="center"/>
    </xf>
    <xf numFmtId="0" fontId="1" fillId="8" borderId="20" xfId="0" applyFont="1" applyFill="1" applyBorder="1" applyAlignment="1" applyProtection="1">
      <alignment horizontal="center" vertical="center" textRotation="180"/>
    </xf>
    <xf numFmtId="0" fontId="1" fillId="8" borderId="27" xfId="0" applyFont="1" applyFill="1" applyBorder="1" applyAlignment="1" applyProtection="1">
      <alignment horizontal="center" vertical="center" textRotation="180"/>
    </xf>
    <xf numFmtId="0" fontId="0" fillId="7" borderId="31" xfId="0" applyFont="1" applyFill="1" applyBorder="1" applyAlignment="1" applyProtection="1">
      <alignment horizontal="center" vertical="center"/>
    </xf>
    <xf numFmtId="0" fontId="3" fillId="11" borderId="40" xfId="0" applyFont="1" applyFill="1" applyBorder="1" applyAlignment="1" applyProtection="1">
      <alignment horizontal="center" vertical="center"/>
    </xf>
    <xf numFmtId="0" fontId="3" fillId="11" borderId="41" xfId="0" applyFont="1" applyFill="1" applyBorder="1" applyAlignment="1" applyProtection="1">
      <alignment horizontal="center" vertical="center"/>
    </xf>
    <xf numFmtId="0" fontId="3" fillId="11" borderId="42" xfId="0" applyFont="1" applyFill="1" applyBorder="1" applyAlignment="1" applyProtection="1">
      <alignment horizontal="center" vertical="center"/>
    </xf>
    <xf numFmtId="0" fontId="3" fillId="11" borderId="43" xfId="0" applyFont="1" applyFill="1" applyBorder="1" applyAlignment="1" applyProtection="1">
      <alignment horizontal="center" vertical="center"/>
    </xf>
    <xf numFmtId="0" fontId="3" fillId="11" borderId="44" xfId="0" applyFont="1" applyFill="1" applyBorder="1" applyAlignment="1" applyProtection="1">
      <alignment horizontal="center" vertical="center"/>
    </xf>
    <xf numFmtId="0" fontId="3" fillId="11" borderId="45" xfId="0" applyFont="1" applyFill="1" applyBorder="1" applyAlignment="1" applyProtection="1">
      <alignment horizontal="center" vertical="center"/>
    </xf>
    <xf numFmtId="0" fontId="1" fillId="0" borderId="46" xfId="0" applyFont="1" applyBorder="1" applyAlignment="1" applyProtection="1">
      <alignment horizontal="center" vertical="center"/>
    </xf>
    <xf numFmtId="0" fontId="1" fillId="0" borderId="47" xfId="0" applyFont="1" applyBorder="1" applyAlignment="1" applyProtection="1">
      <alignment horizontal="center" vertical="center"/>
    </xf>
    <xf numFmtId="0" fontId="1" fillId="0" borderId="48" xfId="0" applyFont="1" applyBorder="1" applyAlignment="1" applyProtection="1">
      <alignment horizontal="center" vertical="center"/>
    </xf>
    <xf numFmtId="0" fontId="1" fillId="0" borderId="49" xfId="0" applyFont="1" applyBorder="1" applyAlignment="1" applyProtection="1">
      <alignment horizontal="center" vertical="center"/>
    </xf>
    <xf numFmtId="0" fontId="1" fillId="0" borderId="50" xfId="0" applyFont="1" applyBorder="1" applyAlignment="1" applyProtection="1">
      <alignment horizontal="center" vertical="center"/>
    </xf>
    <xf numFmtId="0" fontId="1" fillId="7" borderId="49" xfId="0" applyFont="1" applyFill="1" applyBorder="1" applyAlignment="1" applyProtection="1">
      <alignment horizontal="center" vertical="center"/>
    </xf>
    <xf numFmtId="0" fontId="1" fillId="7" borderId="50" xfId="0" applyFont="1" applyFill="1" applyBorder="1" applyAlignment="1" applyProtection="1">
      <alignment horizontal="center" vertical="center"/>
    </xf>
    <xf numFmtId="0" fontId="20" fillId="14" borderId="0" xfId="0" applyFont="1" applyFill="1" applyAlignment="1" applyProtection="1">
      <alignment horizontal="center" vertical="center"/>
    </xf>
    <xf numFmtId="0" fontId="0" fillId="20" borderId="0" xfId="0" applyFill="1" applyAlignment="1" applyProtection="1">
      <alignment horizontal="center" vertical="center"/>
    </xf>
    <xf numFmtId="164" fontId="3" fillId="14" borderId="0" xfId="0" applyNumberFormat="1" applyFont="1" applyFill="1" applyAlignment="1" applyProtection="1">
      <alignment horizontal="center" vertical="center"/>
      <protection locked="0"/>
    </xf>
    <xf numFmtId="0" fontId="1" fillId="7" borderId="12" xfId="0" applyFont="1" applyFill="1" applyBorder="1" applyAlignment="1" applyProtection="1">
      <alignment horizontal="center" vertical="center" textRotation="180"/>
    </xf>
    <xf numFmtId="0" fontId="0" fillId="0" borderId="37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9" borderId="22" xfId="0" applyFont="1" applyFill="1" applyBorder="1" applyAlignment="1" applyProtection="1">
      <alignment horizontal="center" vertical="center" textRotation="90"/>
    </xf>
    <xf numFmtId="0" fontId="24" fillId="0" borderId="19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left" vertical="center" wrapText="1"/>
    </xf>
    <xf numFmtId="0" fontId="24" fillId="0" borderId="24" xfId="0" applyFont="1" applyFill="1" applyBorder="1" applyAlignment="1" applyProtection="1">
      <alignment horizontal="left" vertical="center" wrapText="1"/>
    </xf>
    <xf numFmtId="0" fontId="24" fillId="0" borderId="25" xfId="0" applyFont="1" applyFill="1" applyBorder="1" applyAlignment="1" applyProtection="1">
      <alignment horizontal="left" vertical="center" wrapText="1"/>
    </xf>
    <xf numFmtId="0" fontId="24" fillId="0" borderId="35" xfId="0" applyFont="1" applyFill="1" applyBorder="1" applyAlignment="1" applyProtection="1">
      <alignment horizontal="left" vertical="center" wrapText="1"/>
    </xf>
    <xf numFmtId="0" fontId="24" fillId="0" borderId="68" xfId="0" applyFont="1" applyFill="1" applyBorder="1" applyAlignment="1" applyProtection="1">
      <alignment horizontal="left" vertical="center" wrapText="1"/>
    </xf>
    <xf numFmtId="0" fontId="2" fillId="11" borderId="19" xfId="0" applyFont="1" applyFill="1" applyBorder="1" applyAlignment="1" applyProtection="1">
      <alignment horizontal="left" vertical="center" wrapText="1"/>
    </xf>
    <xf numFmtId="0" fontId="0" fillId="16" borderId="35" xfId="0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67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C293E5"/>
      <color rgb="FFEB5FC0"/>
      <color rgb="FFFF6165"/>
      <color rgb="FFF76859"/>
      <color rgb="FFE7BE91"/>
      <color rgb="FFFCD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165829</xdr:colOff>
      <xdr:row>10</xdr:row>
      <xdr:rowOff>64999</xdr:rowOff>
    </xdr:from>
    <xdr:to>
      <xdr:col>21</xdr:col>
      <xdr:colOff>108400</xdr:colOff>
      <xdr:row>10</xdr:row>
      <xdr:rowOff>360554</xdr:rowOff>
    </xdr:to>
    <xdr:sp macro="" textlink="">
      <xdr:nvSpPr>
        <xdr:cNvPr id="8" name="Up Arrow 7"/>
        <xdr:cNvSpPr/>
      </xdr:nvSpPr>
      <xdr:spPr>
        <a:xfrm rot="16200000">
          <a:off x="14332866" y="2774021"/>
          <a:ext cx="295555" cy="547688"/>
        </a:xfrm>
        <a:prstGeom prst="up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outheastern.edu/acad_research/depts/iet/undergrad_degree/et/pdfs/flowcharts/flowchart_eeet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42"/>
  <sheetViews>
    <sheetView tabSelected="1" zoomScale="80" zoomScaleNormal="80" workbookViewId="0">
      <selection activeCell="H21" sqref="H21"/>
    </sheetView>
  </sheetViews>
  <sheetFormatPr defaultRowHeight="15" x14ac:dyDescent="0.25"/>
  <cols>
    <col min="1" max="1" width="3.7109375" style="62" bestFit="1" customWidth="1"/>
    <col min="2" max="2" width="6.42578125" style="62" customWidth="1"/>
    <col min="3" max="3" width="9.140625" style="9" customWidth="1"/>
    <col min="4" max="4" width="9.42578125" style="9" bestFit="1" customWidth="1"/>
    <col min="5" max="5" width="30.5703125" style="72" customWidth="1"/>
    <col min="6" max="6" width="7.28515625" style="72" customWidth="1"/>
    <col min="7" max="7" width="7.28515625" style="64" customWidth="1"/>
    <col min="8" max="8" width="9.42578125" style="9" bestFit="1" customWidth="1"/>
    <col min="9" max="9" width="31.42578125" style="73" customWidth="1"/>
    <col min="10" max="10" width="3.7109375" style="71" bestFit="1" customWidth="1"/>
    <col min="11" max="16384" width="9.140625" style="10"/>
  </cols>
  <sheetData>
    <row r="1" spans="1:29" s="26" customFormat="1" x14ac:dyDescent="0.25">
      <c r="A1" s="110"/>
      <c r="B1" s="110"/>
      <c r="C1" s="110"/>
      <c r="D1" s="110"/>
      <c r="E1" s="110"/>
      <c r="F1" s="110"/>
      <c r="G1" s="110"/>
      <c r="H1" s="110"/>
      <c r="I1" s="110"/>
      <c r="J1" s="1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29" s="27" customFormat="1" ht="21" x14ac:dyDescent="0.35">
      <c r="A2" s="121" t="s">
        <v>68</v>
      </c>
      <c r="B2" s="121"/>
      <c r="C2" s="122"/>
      <c r="D2" s="122"/>
      <c r="E2" s="122"/>
      <c r="F2" s="122"/>
      <c r="G2" s="122"/>
      <c r="H2" s="122"/>
      <c r="I2" s="122"/>
      <c r="J2" s="122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ht="13.5" customHeight="1" x14ac:dyDescent="0.25">
      <c r="A3" s="111" t="s">
        <v>6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29" ht="15.75" thickBot="1" x14ac:dyDescent="0.3">
      <c r="A4" s="28" t="s">
        <v>7</v>
      </c>
      <c r="B4" s="28"/>
      <c r="C4" s="29"/>
      <c r="D4" s="124"/>
      <c r="E4" s="124"/>
      <c r="F4" s="30"/>
      <c r="G4" s="30"/>
      <c r="H4" s="31" t="s">
        <v>82</v>
      </c>
      <c r="I4" s="112"/>
      <c r="J4" s="112"/>
    </row>
    <row r="5" spans="1:29" s="9" customFormat="1" ht="15.75" thickBot="1" x14ac:dyDescent="0.3">
      <c r="A5" s="6"/>
      <c r="B5" s="7" t="s">
        <v>92</v>
      </c>
      <c r="C5" s="7" t="s">
        <v>57</v>
      </c>
      <c r="D5" s="7" t="s">
        <v>48</v>
      </c>
      <c r="E5" s="7" t="s">
        <v>8</v>
      </c>
      <c r="F5" s="7" t="s">
        <v>92</v>
      </c>
      <c r="G5" s="12" t="s">
        <v>57</v>
      </c>
      <c r="H5" s="7" t="s">
        <v>48</v>
      </c>
      <c r="I5" s="11" t="s">
        <v>9</v>
      </c>
      <c r="J5" s="8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24.95" customHeight="1" thickTop="1" x14ac:dyDescent="0.25">
      <c r="A6" s="113" t="s">
        <v>10</v>
      </c>
      <c r="B6" s="18"/>
      <c r="C6" s="32" t="s">
        <v>49</v>
      </c>
      <c r="D6" s="4" t="s">
        <v>1</v>
      </c>
      <c r="E6" s="34" t="s">
        <v>11</v>
      </c>
      <c r="F6" s="24"/>
      <c r="G6" s="35" t="s">
        <v>49</v>
      </c>
      <c r="H6" s="4" t="s">
        <v>1</v>
      </c>
      <c r="I6" s="36" t="s">
        <v>12</v>
      </c>
      <c r="J6" s="115" t="s">
        <v>13</v>
      </c>
    </row>
    <row r="7" spans="1:29" ht="24.95" customHeight="1" x14ac:dyDescent="0.25">
      <c r="A7" s="113"/>
      <c r="B7" s="18"/>
      <c r="C7" s="37" t="s">
        <v>49</v>
      </c>
      <c r="D7" s="4" t="s">
        <v>1</v>
      </c>
      <c r="E7" s="38" t="s">
        <v>14</v>
      </c>
      <c r="F7" s="24"/>
      <c r="G7" s="37" t="s">
        <v>49</v>
      </c>
      <c r="H7" s="4" t="s">
        <v>1</v>
      </c>
      <c r="I7" s="39" t="s">
        <v>17</v>
      </c>
      <c r="J7" s="116"/>
      <c r="L7" s="117" t="s">
        <v>62</v>
      </c>
      <c r="M7" s="118"/>
      <c r="N7" s="118"/>
      <c r="O7" s="118"/>
      <c r="P7" s="118"/>
    </row>
    <row r="8" spans="1:29" ht="28.5" customHeight="1" x14ac:dyDescent="0.25">
      <c r="A8" s="113"/>
      <c r="B8" s="18"/>
      <c r="C8" s="37" t="s">
        <v>49</v>
      </c>
      <c r="D8" s="4" t="s">
        <v>1</v>
      </c>
      <c r="E8" s="38" t="s">
        <v>16</v>
      </c>
      <c r="F8" s="24"/>
      <c r="G8" s="37" t="s">
        <v>50</v>
      </c>
      <c r="H8" s="4" t="s">
        <v>1</v>
      </c>
      <c r="I8" s="39" t="s">
        <v>19</v>
      </c>
      <c r="J8" s="116"/>
      <c r="L8" s="118"/>
      <c r="M8" s="118"/>
      <c r="N8" s="118"/>
      <c r="O8" s="118"/>
      <c r="P8" s="118"/>
    </row>
    <row r="9" spans="1:29" ht="24.95" customHeight="1" thickBot="1" x14ac:dyDescent="0.3">
      <c r="A9" s="114"/>
      <c r="B9" s="18"/>
      <c r="C9" s="37" t="s">
        <v>49</v>
      </c>
      <c r="D9" s="4" t="s">
        <v>1</v>
      </c>
      <c r="E9" s="40" t="s">
        <v>18</v>
      </c>
      <c r="F9" s="24"/>
      <c r="G9" s="37" t="s">
        <v>50</v>
      </c>
      <c r="H9" s="4" t="s">
        <v>1</v>
      </c>
      <c r="I9" s="39" t="s">
        <v>15</v>
      </c>
      <c r="J9" s="116"/>
      <c r="L9" s="118"/>
      <c r="M9" s="118"/>
      <c r="N9" s="118"/>
      <c r="O9" s="118"/>
      <c r="P9" s="118"/>
    </row>
    <row r="10" spans="1:29" ht="24.95" customHeight="1" thickTop="1" x14ac:dyDescent="0.25">
      <c r="A10" s="123" t="s">
        <v>20</v>
      </c>
      <c r="B10" s="18"/>
      <c r="C10" s="37" t="s">
        <v>49</v>
      </c>
      <c r="D10" s="4" t="s">
        <v>1</v>
      </c>
      <c r="E10" s="41" t="s">
        <v>21</v>
      </c>
      <c r="F10" s="24"/>
      <c r="G10" s="37" t="s">
        <v>49</v>
      </c>
      <c r="H10" s="4" t="s">
        <v>1</v>
      </c>
      <c r="I10" s="39" t="s">
        <v>22</v>
      </c>
      <c r="J10" s="116"/>
      <c r="L10" s="118"/>
      <c r="M10" s="118"/>
      <c r="N10" s="118"/>
      <c r="O10" s="118"/>
      <c r="P10" s="118"/>
    </row>
    <row r="11" spans="1:29" ht="31.5" customHeight="1" x14ac:dyDescent="0.25">
      <c r="A11" s="123"/>
      <c r="B11" s="18"/>
      <c r="C11" s="37" t="s">
        <v>49</v>
      </c>
      <c r="D11" s="4" t="s">
        <v>1</v>
      </c>
      <c r="E11" s="42" t="s">
        <v>23</v>
      </c>
      <c r="F11" s="24"/>
      <c r="G11" s="37" t="s">
        <v>49</v>
      </c>
      <c r="H11" s="4" t="s">
        <v>1</v>
      </c>
      <c r="I11" s="39" t="s">
        <v>24</v>
      </c>
      <c r="J11" s="116"/>
      <c r="L11" s="118"/>
      <c r="M11" s="118"/>
      <c r="N11" s="118"/>
      <c r="O11" s="118"/>
      <c r="P11" s="118"/>
    </row>
    <row r="12" spans="1:29" ht="30" customHeight="1" x14ac:dyDescent="0.25">
      <c r="A12" s="123"/>
      <c r="B12" s="18"/>
      <c r="C12" s="37" t="s">
        <v>49</v>
      </c>
      <c r="D12" s="4" t="s">
        <v>1</v>
      </c>
      <c r="E12" s="42" t="s">
        <v>25</v>
      </c>
      <c r="F12" s="24"/>
      <c r="G12" s="37" t="s">
        <v>49</v>
      </c>
      <c r="H12" s="4" t="s">
        <v>1</v>
      </c>
      <c r="I12" s="39" t="s">
        <v>26</v>
      </c>
      <c r="J12" s="116"/>
      <c r="L12" s="118"/>
      <c r="M12" s="118"/>
      <c r="N12" s="118"/>
      <c r="O12" s="118"/>
      <c r="P12" s="118"/>
    </row>
    <row r="13" spans="1:29" ht="24.95" customHeight="1" x14ac:dyDescent="0.25">
      <c r="A13" s="123"/>
      <c r="B13" s="18"/>
      <c r="C13" s="37" t="s">
        <v>49</v>
      </c>
      <c r="D13" s="4" t="s">
        <v>1</v>
      </c>
      <c r="E13" s="38" t="s">
        <v>27</v>
      </c>
      <c r="F13" s="24"/>
      <c r="G13" s="37" t="s">
        <v>50</v>
      </c>
      <c r="H13" s="4" t="s">
        <v>1</v>
      </c>
      <c r="I13" s="43" t="s">
        <v>28</v>
      </c>
      <c r="J13" s="116"/>
      <c r="L13" s="118"/>
      <c r="M13" s="118"/>
      <c r="N13" s="118"/>
      <c r="O13" s="118"/>
      <c r="P13" s="118"/>
    </row>
    <row r="14" spans="1:29" ht="24.95" customHeight="1" x14ac:dyDescent="0.25">
      <c r="A14" s="123"/>
      <c r="B14" s="18"/>
      <c r="C14" s="37" t="s">
        <v>49</v>
      </c>
      <c r="D14" s="4" t="s">
        <v>1</v>
      </c>
      <c r="E14" s="38" t="s">
        <v>29</v>
      </c>
      <c r="F14" s="24"/>
      <c r="G14" s="37" t="s">
        <v>49</v>
      </c>
      <c r="H14" s="4" t="s">
        <v>1</v>
      </c>
      <c r="I14" s="39" t="s">
        <v>30</v>
      </c>
      <c r="J14" s="116"/>
    </row>
    <row r="15" spans="1:29" ht="24.95" customHeight="1" x14ac:dyDescent="0.25">
      <c r="A15" s="123"/>
      <c r="B15" s="18"/>
      <c r="C15" s="37" t="s">
        <v>49</v>
      </c>
      <c r="D15" s="4" t="s">
        <v>1</v>
      </c>
      <c r="E15" s="38" t="s">
        <v>31</v>
      </c>
      <c r="F15" s="24"/>
      <c r="G15" s="37" t="s">
        <v>50</v>
      </c>
      <c r="H15" s="4" t="s">
        <v>1</v>
      </c>
      <c r="I15" s="39" t="s">
        <v>32</v>
      </c>
      <c r="J15" s="116"/>
      <c r="L15" s="119" t="s">
        <v>58</v>
      </c>
      <c r="M15" s="119"/>
      <c r="N15" s="119"/>
      <c r="O15" s="119"/>
      <c r="P15" s="120" t="s">
        <v>2</v>
      </c>
      <c r="Q15" s="120"/>
    </row>
    <row r="16" spans="1:29" ht="24.95" customHeight="1" thickBot="1" x14ac:dyDescent="0.3">
      <c r="A16" s="123"/>
      <c r="B16" s="18"/>
      <c r="C16" s="44" t="s">
        <v>49</v>
      </c>
      <c r="D16" s="4" t="s">
        <v>1</v>
      </c>
      <c r="E16" s="38" t="s">
        <v>33</v>
      </c>
      <c r="F16" s="24"/>
      <c r="G16" s="44" t="s">
        <v>50</v>
      </c>
      <c r="H16" s="4" t="s">
        <v>1</v>
      </c>
      <c r="I16" s="45" t="s">
        <v>34</v>
      </c>
      <c r="J16" s="116"/>
      <c r="M16" s="46"/>
    </row>
    <row r="17" spans="1:10" ht="24.95" customHeight="1" thickTop="1" x14ac:dyDescent="0.25">
      <c r="A17" s="127" t="s">
        <v>35</v>
      </c>
      <c r="B17" s="18"/>
      <c r="C17" s="35" t="s">
        <v>49</v>
      </c>
      <c r="D17" s="4" t="s">
        <v>1</v>
      </c>
      <c r="E17" s="34" t="s">
        <v>36</v>
      </c>
      <c r="F17" s="24"/>
      <c r="G17" s="35" t="s">
        <v>50</v>
      </c>
      <c r="H17" s="4" t="s">
        <v>1</v>
      </c>
      <c r="I17" s="36" t="s">
        <v>37</v>
      </c>
      <c r="J17" s="128" t="s">
        <v>75</v>
      </c>
    </row>
    <row r="18" spans="1:10" ht="24.95" customHeight="1" x14ac:dyDescent="0.25">
      <c r="A18" s="127"/>
      <c r="B18" s="18"/>
      <c r="C18" s="37" t="s">
        <v>49</v>
      </c>
      <c r="D18" s="4" t="s">
        <v>1</v>
      </c>
      <c r="E18" s="38" t="s">
        <v>38</v>
      </c>
      <c r="F18" s="24"/>
      <c r="G18" s="37" t="s">
        <v>50</v>
      </c>
      <c r="H18" s="4" t="s">
        <v>1</v>
      </c>
      <c r="I18" s="47" t="s">
        <v>39</v>
      </c>
      <c r="J18" s="128"/>
    </row>
    <row r="19" spans="1:10" ht="28.5" customHeight="1" x14ac:dyDescent="0.25">
      <c r="A19" s="127"/>
      <c r="B19" s="18"/>
      <c r="C19" s="37" t="s">
        <v>49</v>
      </c>
      <c r="D19" s="4" t="s">
        <v>1</v>
      </c>
      <c r="E19" s="38" t="s">
        <v>40</v>
      </c>
      <c r="F19" s="24"/>
      <c r="G19" s="37" t="s">
        <v>51</v>
      </c>
      <c r="H19" s="4" t="s">
        <v>1</v>
      </c>
      <c r="I19" s="39" t="s">
        <v>65</v>
      </c>
      <c r="J19" s="128"/>
    </row>
    <row r="20" spans="1:10" ht="24.95" customHeight="1" x14ac:dyDescent="0.25">
      <c r="A20" s="127"/>
      <c r="B20" s="18"/>
      <c r="C20" s="37" t="s">
        <v>49</v>
      </c>
      <c r="D20" s="4" t="s">
        <v>1</v>
      </c>
      <c r="E20" s="42" t="s">
        <v>41</v>
      </c>
      <c r="F20" s="24"/>
      <c r="G20" s="37" t="s">
        <v>51</v>
      </c>
      <c r="H20" s="4" t="s">
        <v>1</v>
      </c>
      <c r="I20" s="39" t="s">
        <v>66</v>
      </c>
      <c r="J20" s="128"/>
    </row>
    <row r="21" spans="1:10" ht="25.5" x14ac:dyDescent="0.25">
      <c r="A21" s="127"/>
      <c r="B21" s="18"/>
      <c r="C21" s="37" t="s">
        <v>49</v>
      </c>
      <c r="D21" s="4" t="s">
        <v>1</v>
      </c>
      <c r="E21" s="42" t="s">
        <v>42</v>
      </c>
      <c r="F21" s="24"/>
      <c r="G21" s="37" t="s">
        <v>52</v>
      </c>
      <c r="H21" s="4" t="s">
        <v>1</v>
      </c>
      <c r="I21" s="39" t="s">
        <v>67</v>
      </c>
      <c r="J21" s="128"/>
    </row>
    <row r="22" spans="1:10" ht="43.5" customHeight="1" thickBot="1" x14ac:dyDescent="0.3">
      <c r="A22" s="127"/>
      <c r="B22" s="18"/>
      <c r="C22" s="37" t="s">
        <v>49</v>
      </c>
      <c r="D22" s="4" t="s">
        <v>1</v>
      </c>
      <c r="E22" s="48" t="s">
        <v>43</v>
      </c>
      <c r="F22" s="24"/>
      <c r="G22" s="37" t="s">
        <v>51</v>
      </c>
      <c r="H22" s="4" t="s">
        <v>1</v>
      </c>
      <c r="I22" s="39" t="s">
        <v>69</v>
      </c>
      <c r="J22" s="128"/>
    </row>
    <row r="23" spans="1:10" ht="18" customHeight="1" x14ac:dyDescent="0.25">
      <c r="A23" s="49"/>
      <c r="B23" s="50"/>
      <c r="C23" s="51"/>
      <c r="D23" s="52"/>
      <c r="E23" s="53" t="s">
        <v>59</v>
      </c>
      <c r="F23" s="147"/>
      <c r="G23" s="131" t="s">
        <v>52</v>
      </c>
      <c r="H23" s="146" t="s">
        <v>1</v>
      </c>
      <c r="I23" s="149" t="s">
        <v>70</v>
      </c>
      <c r="J23" s="128"/>
    </row>
    <row r="24" spans="1:10" ht="35.25" customHeight="1" x14ac:dyDescent="0.25">
      <c r="A24" s="139" t="s">
        <v>98</v>
      </c>
      <c r="B24" s="140"/>
      <c r="C24" s="141"/>
      <c r="D24" s="5" t="s">
        <v>1</v>
      </c>
      <c r="E24" s="54" t="s">
        <v>99</v>
      </c>
      <c r="F24" s="148"/>
      <c r="G24" s="132"/>
      <c r="H24" s="146"/>
      <c r="I24" s="150"/>
      <c r="J24" s="128"/>
    </row>
    <row r="25" spans="1:10" ht="46.5" customHeight="1" x14ac:dyDescent="0.25">
      <c r="A25" s="142"/>
      <c r="B25" s="143"/>
      <c r="C25" s="144"/>
      <c r="D25" s="5" t="s">
        <v>1</v>
      </c>
      <c r="E25" s="55" t="s">
        <v>100</v>
      </c>
      <c r="F25" s="24"/>
      <c r="G25" s="37" t="s">
        <v>51</v>
      </c>
      <c r="H25" s="4" t="s">
        <v>1</v>
      </c>
      <c r="I25" s="56" t="s">
        <v>71</v>
      </c>
      <c r="J25" s="128"/>
    </row>
    <row r="26" spans="1:10" ht="39" customHeight="1" x14ac:dyDescent="0.25">
      <c r="A26" s="145" t="s">
        <v>44</v>
      </c>
      <c r="B26" s="18"/>
      <c r="C26" s="37" t="s">
        <v>49</v>
      </c>
      <c r="D26" s="4" t="s">
        <v>1</v>
      </c>
      <c r="E26" s="57" t="s">
        <v>101</v>
      </c>
      <c r="F26" s="24"/>
      <c r="G26" s="37" t="s">
        <v>51</v>
      </c>
      <c r="H26" s="4" t="s">
        <v>1</v>
      </c>
      <c r="I26" s="56" t="s">
        <v>72</v>
      </c>
      <c r="J26" s="128"/>
    </row>
    <row r="27" spans="1:10" ht="30.6" customHeight="1" x14ac:dyDescent="0.25">
      <c r="A27" s="145"/>
      <c r="B27" s="18"/>
      <c r="C27" s="37" t="s">
        <v>49</v>
      </c>
      <c r="D27" s="4" t="s">
        <v>1</v>
      </c>
      <c r="E27" s="58" t="s">
        <v>45</v>
      </c>
      <c r="F27" s="24"/>
      <c r="G27" s="37" t="s">
        <v>52</v>
      </c>
      <c r="H27" s="4" t="s">
        <v>1</v>
      </c>
      <c r="I27" s="56" t="s">
        <v>73</v>
      </c>
      <c r="J27" s="128"/>
    </row>
    <row r="28" spans="1:10" ht="30" customHeight="1" thickBot="1" x14ac:dyDescent="0.3">
      <c r="A28" s="133" t="s">
        <v>95</v>
      </c>
      <c r="B28" s="134"/>
      <c r="C28" s="134"/>
      <c r="D28" s="134"/>
      <c r="E28" s="135"/>
      <c r="F28" s="24"/>
      <c r="G28" s="44" t="s">
        <v>51</v>
      </c>
      <c r="H28" s="4" t="s">
        <v>1</v>
      </c>
      <c r="I28" s="59" t="s">
        <v>74</v>
      </c>
      <c r="J28" s="128"/>
    </row>
    <row r="29" spans="1:10" ht="31.5" customHeight="1" thickTop="1" thickBot="1" x14ac:dyDescent="0.3">
      <c r="A29" s="133"/>
      <c r="B29" s="134"/>
      <c r="C29" s="134"/>
      <c r="D29" s="134"/>
      <c r="E29" s="135"/>
      <c r="F29" s="24"/>
      <c r="G29" s="35" t="s">
        <v>50</v>
      </c>
      <c r="H29" s="74" t="s">
        <v>1</v>
      </c>
      <c r="I29" s="19" t="s">
        <v>103</v>
      </c>
      <c r="J29" s="129" t="s">
        <v>46</v>
      </c>
    </row>
    <row r="30" spans="1:10" ht="36" customHeight="1" thickTop="1" thickBot="1" x14ac:dyDescent="0.3">
      <c r="A30" s="136"/>
      <c r="B30" s="137"/>
      <c r="C30" s="137"/>
      <c r="D30" s="137"/>
      <c r="E30" s="138"/>
      <c r="F30" s="23"/>
      <c r="G30" s="60" t="s">
        <v>50</v>
      </c>
      <c r="H30" s="4" t="s">
        <v>1</v>
      </c>
      <c r="I30" s="19" t="s">
        <v>103</v>
      </c>
      <c r="J30" s="130"/>
    </row>
    <row r="31" spans="1:10" ht="15" customHeight="1" x14ac:dyDescent="0.25">
      <c r="A31" s="126">
        <v>45062</v>
      </c>
      <c r="B31" s="126"/>
      <c r="C31" s="126"/>
      <c r="D31" s="126"/>
      <c r="E31" s="126"/>
      <c r="F31" s="61"/>
      <c r="G31" s="125" t="s">
        <v>47</v>
      </c>
      <c r="H31" s="125"/>
      <c r="I31" s="125"/>
      <c r="J31" s="125"/>
    </row>
    <row r="32" spans="1:10" ht="24.95" customHeight="1" x14ac:dyDescent="0.25">
      <c r="C32" s="33"/>
      <c r="D32" s="33"/>
      <c r="E32" s="63"/>
      <c r="F32" s="63"/>
      <c r="H32" s="33"/>
      <c r="I32" s="65"/>
      <c r="J32" s="66"/>
    </row>
    <row r="33" spans="5:9" ht="30" customHeight="1" x14ac:dyDescent="0.25">
      <c r="E33" s="67"/>
      <c r="F33" s="67"/>
      <c r="G33" s="68"/>
      <c r="H33" s="69"/>
      <c r="I33" s="70"/>
    </row>
    <row r="34" spans="5:9" ht="30" customHeight="1" x14ac:dyDescent="0.25"/>
    <row r="35" spans="5:9" ht="30" customHeight="1" x14ac:dyDescent="0.25"/>
    <row r="36" spans="5:9" ht="30" customHeight="1" x14ac:dyDescent="0.25"/>
    <row r="37" spans="5:9" ht="30" customHeight="1" x14ac:dyDescent="0.25"/>
    <row r="38" spans="5:9" ht="30" customHeight="1" x14ac:dyDescent="0.25"/>
    <row r="39" spans="5:9" ht="30" customHeight="1" x14ac:dyDescent="0.25"/>
    <row r="40" spans="5:9" ht="30" customHeight="1" x14ac:dyDescent="0.25"/>
    <row r="41" spans="5:9" ht="30" customHeight="1" x14ac:dyDescent="0.25"/>
    <row r="42" spans="5:9" ht="30" customHeight="1" x14ac:dyDescent="0.25"/>
  </sheetData>
  <sheetProtection algorithmName="SHA-512" hashValue="AJqKTKKBnxAQ/GtAAvduR14LIZ0N90vET5gIU6jZL91abypZE6rXu1iS/2tOjKvZGHwwKAvWb+UprhEUchCNRg==" saltValue="zeugtBz3EyizPE/QFUL+Vw==" spinCount="100000" sheet="1" selectLockedCells="1"/>
  <mergeCells count="23">
    <mergeCell ref="G31:J31"/>
    <mergeCell ref="A31:E31"/>
    <mergeCell ref="A17:A22"/>
    <mergeCell ref="J17:J28"/>
    <mergeCell ref="J29:J30"/>
    <mergeCell ref="G23:G24"/>
    <mergeCell ref="A28:E30"/>
    <mergeCell ref="A24:C25"/>
    <mergeCell ref="A26:A27"/>
    <mergeCell ref="H23:H24"/>
    <mergeCell ref="F23:F24"/>
    <mergeCell ref="I23:I24"/>
    <mergeCell ref="L7:P13"/>
    <mergeCell ref="L15:O15"/>
    <mergeCell ref="P15:Q15"/>
    <mergeCell ref="A2:J2"/>
    <mergeCell ref="A10:A16"/>
    <mergeCell ref="D4:E4"/>
    <mergeCell ref="A1:J1"/>
    <mergeCell ref="A3:J3"/>
    <mergeCell ref="I4:J4"/>
    <mergeCell ref="A6:A9"/>
    <mergeCell ref="J6:J16"/>
  </mergeCells>
  <conditionalFormatting sqref="D6:D22 D26:D27 H25:H27 H23">
    <cfRule type="containsText" dxfId="66" priority="25" operator="containsText" text="NO">
      <formula>NOT(ISERROR(SEARCH("NO",D6)))</formula>
    </cfRule>
    <cfRule type="containsText" dxfId="65" priority="26" operator="containsText" text="YES">
      <formula>NOT(ISERROR(SEARCH("YES",D6)))</formula>
    </cfRule>
  </conditionalFormatting>
  <conditionalFormatting sqref="H6:H12">
    <cfRule type="containsText" dxfId="64" priority="23" operator="containsText" text="NO">
      <formula>NOT(ISERROR(SEARCH("NO",H6)))</formula>
    </cfRule>
    <cfRule type="containsText" dxfId="63" priority="24" operator="containsText" text="YES">
      <formula>NOT(ISERROR(SEARCH("YES",H6)))</formula>
    </cfRule>
  </conditionalFormatting>
  <conditionalFormatting sqref="H13:H22">
    <cfRule type="containsText" dxfId="62" priority="21" operator="containsText" text="NO">
      <formula>NOT(ISERROR(SEARCH("NO",H13)))</formula>
    </cfRule>
    <cfRule type="containsText" dxfId="61" priority="22" operator="containsText" text="YES">
      <formula>NOT(ISERROR(SEARCH("YES",H13)))</formula>
    </cfRule>
  </conditionalFormatting>
  <conditionalFormatting sqref="H30">
    <cfRule type="containsText" dxfId="60" priority="19" operator="containsText" text="NO">
      <formula>NOT(ISERROR(SEARCH("NO",H30)))</formula>
    </cfRule>
    <cfRule type="containsText" dxfId="59" priority="20" operator="containsText" text="YES">
      <formula>NOT(ISERROR(SEARCH("YES",H30)))</formula>
    </cfRule>
  </conditionalFormatting>
  <conditionalFormatting sqref="D24:D25">
    <cfRule type="containsText" dxfId="58" priority="14" operator="containsText" text="NO">
      <formula>NOT(ISERROR(SEARCH("NO",D24)))</formula>
    </cfRule>
    <cfRule type="containsText" dxfId="57" priority="15" operator="containsText" text="YES">
      <formula>NOT(ISERROR(SEARCH("YES",D24)))</formula>
    </cfRule>
  </conditionalFormatting>
  <conditionalFormatting sqref="P15">
    <cfRule type="containsText" dxfId="56" priority="8" operator="containsText" text="NO">
      <formula>NOT(ISERROR(SEARCH("NO",P15)))</formula>
    </cfRule>
    <cfRule type="containsText" dxfId="55" priority="9" operator="containsText" text="YES">
      <formula>NOT(ISERROR(SEARCH("YES",P15)))</formula>
    </cfRule>
  </conditionalFormatting>
  <conditionalFormatting sqref="D23">
    <cfRule type="containsText" dxfId="54" priority="5" operator="containsText" text="TAKEN">
      <formula>NOT(ISERROR(SEARCH("TAKEN",D23)))</formula>
    </cfRule>
    <cfRule type="containsText" dxfId="53" priority="6" operator="containsText" text="NOT YET">
      <formula>NOT(ISERROR(SEARCH("NOT YET",D23)))</formula>
    </cfRule>
    <cfRule type="containsText" dxfId="52" priority="7" operator="containsText" text="POSSIBLE">
      <formula>NOT(ISERROR(SEARCH("POSSIBLE",D23)))</formula>
    </cfRule>
  </conditionalFormatting>
  <conditionalFormatting sqref="H28">
    <cfRule type="containsText" dxfId="51" priority="3" operator="containsText" text="NO">
      <formula>NOT(ISERROR(SEARCH("NO",H28)))</formula>
    </cfRule>
    <cfRule type="containsText" dxfId="50" priority="4" operator="containsText" text="YES">
      <formula>NOT(ISERROR(SEARCH("YES",H28)))</formula>
    </cfRule>
  </conditionalFormatting>
  <conditionalFormatting sqref="H29">
    <cfRule type="containsText" dxfId="49" priority="1" operator="containsText" text="NO">
      <formula>NOT(ISERROR(SEARCH("NO",H29)))</formula>
    </cfRule>
    <cfRule type="containsText" dxfId="48" priority="2" operator="containsText" text="YES">
      <formula>NOT(ISERROR(SEARCH("YES",H29)))</formula>
    </cfRule>
  </conditionalFormatting>
  <pageMargins left="0.2" right="0.2" top="0.25" bottom="0.25" header="0.3" footer="0.3"/>
  <pageSetup orientation="portrait" verticalDpi="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Selections!$A$1:$A$2</xm:f>
          </x14:formula1>
          <xm:sqref>D6:D22 D24:D27 H6:H23 H25:H30</xm:sqref>
        </x14:dataValidation>
        <x14:dataValidation type="list" allowBlank="1" showInputMessage="1" showErrorMessage="1">
          <x14:formula1>
            <xm:f>Selections!$D$2:$D$5</xm:f>
          </x14:formula1>
          <xm:sqref>P15:Q15</xm:sqref>
        </x14:dataValidation>
        <x14:dataValidation type="list" showInputMessage="1" showErrorMessage="1">
          <x14:formula1>
            <xm:f>Selections!$C$1:$C$6</xm:f>
          </x14:formula1>
          <xm:sqref>F25:F30 F6:F23</xm:sqref>
        </x14:dataValidation>
        <x14:dataValidation type="list" showInputMessage="1" showErrorMessage="1">
          <x14:formula1>
            <xm:f>Selections!$B$1:$B$7</xm:f>
          </x14:formula1>
          <xm:sqref>B6:B22 B26:B27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7"/>
  <sheetViews>
    <sheetView topLeftCell="A7" zoomScale="85" zoomScaleNormal="85" workbookViewId="0">
      <selection activeCell="G25" sqref="G25"/>
    </sheetView>
  </sheetViews>
  <sheetFormatPr defaultRowHeight="15" x14ac:dyDescent="0.25"/>
  <cols>
    <col min="1" max="1" width="3.7109375" style="62" bestFit="1" customWidth="1"/>
    <col min="2" max="2" width="13.28515625" style="9" customWidth="1"/>
    <col min="3" max="3" width="11.42578125" style="9" customWidth="1"/>
    <col min="4" max="4" width="30.5703125" style="72" customWidth="1"/>
    <col min="5" max="5" width="7.5703125" style="9" customWidth="1"/>
    <col min="6" max="6" width="7.7109375" style="64" customWidth="1"/>
    <col min="7" max="7" width="11.28515625" style="9" customWidth="1"/>
    <col min="8" max="8" width="31.42578125" style="73" customWidth="1"/>
    <col min="9" max="9" width="3.7109375" style="71" bestFit="1" customWidth="1"/>
    <col min="10" max="10" width="8.28515625" style="9" customWidth="1"/>
    <col min="11" max="14" width="9.140625" style="10"/>
    <col min="15" max="15" width="13.140625" style="10" customWidth="1"/>
    <col min="16" max="17" width="9.140625" style="10"/>
    <col min="18" max="18" width="13.7109375" style="10" customWidth="1"/>
    <col min="19" max="16384" width="9.140625" style="10"/>
  </cols>
  <sheetData>
    <row r="1" spans="1:20" s="26" customFormat="1" x14ac:dyDescent="0.25">
      <c r="A1" s="110"/>
      <c r="B1" s="110"/>
      <c r="C1" s="110"/>
      <c r="D1" s="110"/>
      <c r="E1" s="110"/>
      <c r="F1" s="110"/>
      <c r="G1" s="110"/>
      <c r="H1" s="110"/>
      <c r="I1" s="110"/>
      <c r="J1" s="31"/>
    </row>
    <row r="2" spans="1:20" s="27" customFormat="1" ht="21" x14ac:dyDescent="0.35">
      <c r="A2" s="121" t="s">
        <v>68</v>
      </c>
      <c r="B2" s="122"/>
      <c r="C2" s="122"/>
      <c r="D2" s="122"/>
      <c r="E2" s="122"/>
      <c r="F2" s="122"/>
      <c r="G2" s="122"/>
      <c r="H2" s="122"/>
      <c r="I2" s="122"/>
      <c r="J2" s="75"/>
    </row>
    <row r="3" spans="1:20" ht="13.5" customHeight="1" x14ac:dyDescent="0.25">
      <c r="A3" s="111" t="s">
        <v>6</v>
      </c>
      <c r="B3" s="111"/>
      <c r="C3" s="111"/>
      <c r="D3" s="111"/>
      <c r="E3" s="111"/>
      <c r="F3" s="111"/>
      <c r="G3" s="111"/>
      <c r="H3" s="111"/>
      <c r="I3" s="111"/>
      <c r="J3" s="76"/>
    </row>
    <row r="4" spans="1:20" ht="15.75" thickBot="1" x14ac:dyDescent="0.3">
      <c r="A4" s="28" t="s">
        <v>7</v>
      </c>
      <c r="B4" s="29"/>
      <c r="C4" s="187">
        <f>'Electrical Energy'!D4</f>
        <v>0</v>
      </c>
      <c r="D4" s="187"/>
      <c r="E4" s="30"/>
      <c r="F4" s="31" t="s">
        <v>82</v>
      </c>
      <c r="G4" s="187">
        <f>'Electrical Energy'!I4</f>
        <v>0</v>
      </c>
      <c r="H4" s="187"/>
      <c r="I4" s="10"/>
      <c r="J4" s="10"/>
      <c r="N4" s="153" t="s">
        <v>81</v>
      </c>
      <c r="O4" s="153"/>
    </row>
    <row r="5" spans="1:20" s="9" customFormat="1" ht="15.75" thickBot="1" x14ac:dyDescent="0.3">
      <c r="A5" s="6"/>
      <c r="B5" s="7" t="s">
        <v>57</v>
      </c>
      <c r="C5" s="7" t="s">
        <v>56</v>
      </c>
      <c r="D5" s="7" t="s">
        <v>8</v>
      </c>
      <c r="E5" s="7" t="s">
        <v>54</v>
      </c>
      <c r="F5" s="12" t="s">
        <v>57</v>
      </c>
      <c r="G5" s="7" t="s">
        <v>56</v>
      </c>
      <c r="H5" s="11" t="s">
        <v>9</v>
      </c>
      <c r="I5" s="8"/>
      <c r="J5" s="77" t="s">
        <v>54</v>
      </c>
      <c r="N5" s="153"/>
      <c r="O5" s="153"/>
    </row>
    <row r="6" spans="1:20" ht="24.95" customHeight="1" thickTop="1" x14ac:dyDescent="0.25">
      <c r="A6" s="113" t="s">
        <v>10</v>
      </c>
      <c r="B6" s="32" t="s">
        <v>49</v>
      </c>
      <c r="C6" s="9" t="str">
        <f>IF('Electrical Energy'!D6="YES","TAKEN","Eligible")</f>
        <v>Eligible</v>
      </c>
      <c r="D6" s="78" t="s">
        <v>11</v>
      </c>
      <c r="E6" s="79"/>
      <c r="F6" s="35" t="s">
        <v>49</v>
      </c>
      <c r="G6" s="9" t="str">
        <f>IF('Electrical Energy'!H6="YES","TAKEN","Eligible")</f>
        <v>Eligible</v>
      </c>
      <c r="H6" s="36" t="s">
        <v>12</v>
      </c>
      <c r="I6" s="115" t="s">
        <v>13</v>
      </c>
      <c r="J6" s="80" t="s">
        <v>55</v>
      </c>
    </row>
    <row r="7" spans="1:20" ht="24.95" customHeight="1" x14ac:dyDescent="0.25">
      <c r="A7" s="113"/>
      <c r="B7" s="37" t="s">
        <v>49</v>
      </c>
      <c r="C7" s="9" t="str">
        <f>IF('Electrical Energy'!D7="YES","TAKEN",IF('Electrical Energy'!D6="YES","Eligible","Not Eligible"))</f>
        <v>Not Eligible</v>
      </c>
      <c r="D7" s="81" t="s">
        <v>14</v>
      </c>
      <c r="E7" s="82"/>
      <c r="F7" s="37" t="s">
        <v>50</v>
      </c>
      <c r="G7" s="9" t="str">
        <f>IF('Electrical Energy'!H7="YES","TAKEN",IF(OR('Electrical Energy'!D26="YES",'Electrical Energy'!D27="YES"),"Eligible","Not Eligible"))</f>
        <v>Not Eligible</v>
      </c>
      <c r="H7" s="39" t="s">
        <v>17</v>
      </c>
      <c r="I7" s="116"/>
      <c r="J7" s="83" t="s">
        <v>60</v>
      </c>
      <c r="M7" s="155" t="s">
        <v>53</v>
      </c>
      <c r="N7" s="155"/>
      <c r="O7" s="155"/>
      <c r="P7" s="155"/>
      <c r="Q7" s="155"/>
      <c r="R7" s="155"/>
    </row>
    <row r="8" spans="1:20" ht="28.5" customHeight="1" x14ac:dyDescent="0.25">
      <c r="A8" s="113"/>
      <c r="B8" s="37" t="s">
        <v>49</v>
      </c>
      <c r="C8" s="9" t="str">
        <f>IF('Electrical Energy'!D8="YES","TAKEN",IF('Electrical Energy'!D7="YES","Eligible","Not Eligible"))</f>
        <v>Not Eligible</v>
      </c>
      <c r="D8" s="81" t="s">
        <v>16</v>
      </c>
      <c r="E8" s="82"/>
      <c r="F8" s="37" t="s">
        <v>49</v>
      </c>
      <c r="G8" s="9" t="str">
        <f>IF('Electrical Energy'!H8="YES","TAKEN","Eligible")</f>
        <v>Eligible</v>
      </c>
      <c r="H8" s="39" t="s">
        <v>19</v>
      </c>
      <c r="I8" s="116"/>
      <c r="J8" s="83" t="s">
        <v>55</v>
      </c>
      <c r="M8" s="155"/>
      <c r="N8" s="155"/>
      <c r="O8" s="155"/>
      <c r="P8" s="155"/>
      <c r="Q8" s="155"/>
      <c r="R8" s="155"/>
    </row>
    <row r="9" spans="1:20" ht="24.95" customHeight="1" thickBot="1" x14ac:dyDescent="0.3">
      <c r="A9" s="114"/>
      <c r="B9" s="37" t="s">
        <v>49</v>
      </c>
      <c r="C9" s="9" t="str">
        <f>IF('Electrical Energy'!D9="YES","TAKEN",IF('Electrical Energy'!D7="YES","Eligible","Not Eligible"))</f>
        <v>Not Eligible</v>
      </c>
      <c r="D9" s="84" t="s">
        <v>18</v>
      </c>
      <c r="E9" s="82"/>
      <c r="F9" s="37" t="s">
        <v>50</v>
      </c>
      <c r="G9" s="9" t="str">
        <f>IF('Electrical Energy'!H9="YES","TAKEN","Eligible")</f>
        <v>Eligible</v>
      </c>
      <c r="H9" s="39" t="s">
        <v>15</v>
      </c>
      <c r="I9" s="116"/>
      <c r="J9" s="83" t="s">
        <v>60</v>
      </c>
      <c r="M9" s="155"/>
      <c r="N9" s="155"/>
      <c r="O9" s="155"/>
      <c r="P9" s="155"/>
      <c r="Q9" s="155"/>
      <c r="R9" s="155"/>
    </row>
    <row r="10" spans="1:20" ht="24.95" customHeight="1" thickTop="1" x14ac:dyDescent="0.25">
      <c r="A10" s="123" t="s">
        <v>20</v>
      </c>
      <c r="B10" s="37" t="s">
        <v>49</v>
      </c>
      <c r="C10" s="9" t="str">
        <f>IF('Electrical Energy'!D10="YES","TAKEN","Eligible")</f>
        <v>Eligible</v>
      </c>
      <c r="D10" s="85" t="s">
        <v>21</v>
      </c>
      <c r="E10" s="82"/>
      <c r="F10" s="37" t="s">
        <v>49</v>
      </c>
      <c r="G10" s="9" t="str">
        <f>IF('Electrical Energy'!H10="YES","TAKEN",IF(OR('Electrical Energy'!D26="YES",'Electrical Energy'!D27="YES"),"Eligible","Not Eligible"))</f>
        <v>Not Eligible</v>
      </c>
      <c r="H10" s="39" t="s">
        <v>22</v>
      </c>
      <c r="I10" s="116"/>
      <c r="J10" s="83" t="s">
        <v>55</v>
      </c>
    </row>
    <row r="11" spans="1:20" ht="31.5" customHeight="1" x14ac:dyDescent="0.25">
      <c r="A11" s="123"/>
      <c r="B11" s="37" t="s">
        <v>49</v>
      </c>
      <c r="C11" s="9" t="str">
        <f>IF('Electrical Energy'!D11="YES","TAKEN",IF(OR('Electrical Energy'!D10="YES",AND(COUNTIF($M$17:$M$25,"gbio"),COUNTIF($N$17:$N$25,151))),"Eligible","Not Eligible"))</f>
        <v>Not Eligible</v>
      </c>
      <c r="D11" s="86" t="s">
        <v>23</v>
      </c>
      <c r="E11" s="82"/>
      <c r="F11" s="37" t="s">
        <v>49</v>
      </c>
      <c r="G11" s="9" t="str">
        <f>IF('Electrical Energy'!H11="YES","TAKEN",IF(OR('Electrical Energy'!D26="YES",'Electrical Energy'!D27="YES"),"Eligible","Not Eligible"))</f>
        <v>Not Eligible</v>
      </c>
      <c r="H11" s="39" t="s">
        <v>24</v>
      </c>
      <c r="I11" s="116"/>
      <c r="J11" s="83" t="s">
        <v>60</v>
      </c>
      <c r="M11" s="156" t="s">
        <v>61</v>
      </c>
      <c r="N11" s="156"/>
      <c r="O11" s="156"/>
      <c r="P11" s="156"/>
      <c r="Q11" s="156"/>
      <c r="R11" s="156"/>
      <c r="S11" s="156"/>
      <c r="T11" s="156"/>
    </row>
    <row r="12" spans="1:20" ht="30" customHeight="1" x14ac:dyDescent="0.25">
      <c r="A12" s="123"/>
      <c r="B12" s="37" t="s">
        <v>49</v>
      </c>
      <c r="C12" s="9" t="str">
        <f>IF('Electrical Energy'!D12="YES","TAKEN",IF(OR('Electrical Energy'!D10="YES",'Electrical Energy'!D11="YES"),"Eligible","Not Eligible"))</f>
        <v>Not Eligible</v>
      </c>
      <c r="D12" s="87" t="s">
        <v>25</v>
      </c>
      <c r="E12" s="82"/>
      <c r="F12" s="37" t="s">
        <v>49</v>
      </c>
      <c r="G12" s="9" t="str">
        <f>IF('Electrical Energy'!H12="YES","TAKEN",IF(OR('Electrical Energy'!D25="YES",'Electrical Energy'!D26="YES",'Electrical Energy'!D27="YES"),"Eligible","Not Eligible"))</f>
        <v>Not Eligible</v>
      </c>
      <c r="H12" s="39" t="s">
        <v>26</v>
      </c>
      <c r="I12" s="116"/>
      <c r="J12" s="83" t="s">
        <v>60</v>
      </c>
    </row>
    <row r="13" spans="1:20" ht="24.95" customHeight="1" x14ac:dyDescent="0.25">
      <c r="A13" s="123"/>
      <c r="B13" s="37" t="s">
        <v>49</v>
      </c>
      <c r="C13" s="9" t="str">
        <f>IF('Electrical Energy'!D13="YES","TAKEN",IF(OR('Electrical Energy'!D25="YES",'Electrical Energy'!D26="YES",'Electrical Energy'!D27="YES"),"Eligible","Not Eligible"))</f>
        <v>Not Eligible</v>
      </c>
      <c r="D13" s="88" t="s">
        <v>27</v>
      </c>
      <c r="E13" s="82" t="s">
        <v>60</v>
      </c>
      <c r="F13" s="37" t="s">
        <v>50</v>
      </c>
      <c r="G13" s="9" t="str">
        <f>IF('Electrical Energy'!H13="YES","TAKEN",IF('Electrical Energy'!H15="YES","Eligible","Not Eligible"))</f>
        <v>Not Eligible</v>
      </c>
      <c r="H13" s="43" t="s">
        <v>28</v>
      </c>
      <c r="I13" s="116"/>
      <c r="J13" s="83" t="s">
        <v>55</v>
      </c>
      <c r="M13" s="160" t="s">
        <v>76</v>
      </c>
      <c r="N13" s="161"/>
      <c r="O13" s="161"/>
      <c r="P13" s="161"/>
      <c r="Q13" s="161"/>
      <c r="R13" s="162"/>
    </row>
    <row r="14" spans="1:20" ht="24.95" customHeight="1" x14ac:dyDescent="0.25">
      <c r="A14" s="123"/>
      <c r="B14" s="37" t="s">
        <v>49</v>
      </c>
      <c r="C14" s="9" t="str">
        <f>IF('Electrical Energy'!D14="YES","TAKEN",IF(OR('Electrical Energy'!D13="YES",AND(COUNTIF($M$17:$M$25,"phys"),COUNTIF($N$17:$N$25,191))),"Eligible","Not Eligible"))</f>
        <v>Not Eligible</v>
      </c>
      <c r="D14" s="88" t="s">
        <v>29</v>
      </c>
      <c r="E14" s="82" t="s">
        <v>60</v>
      </c>
      <c r="F14" s="37" t="s">
        <v>49</v>
      </c>
      <c r="G14" s="9" t="str">
        <f>IF('Electrical Energy'!H14="YES","TAKEN",IF(OR('Electrical Energy'!P15="Junior",'Electrical Energy'!P15="Senior"),"Eligible","Not Eligible"))</f>
        <v>Not Eligible</v>
      </c>
      <c r="H14" s="39" t="s">
        <v>30</v>
      </c>
      <c r="I14" s="116"/>
      <c r="J14" s="83" t="s">
        <v>60</v>
      </c>
      <c r="M14" s="163"/>
      <c r="N14" s="164"/>
      <c r="O14" s="164"/>
      <c r="P14" s="164"/>
      <c r="Q14" s="164"/>
      <c r="R14" s="165"/>
    </row>
    <row r="15" spans="1:20" ht="24.95" customHeight="1" x14ac:dyDescent="0.25">
      <c r="A15" s="123"/>
      <c r="B15" s="37" t="s">
        <v>49</v>
      </c>
      <c r="C15" s="9" t="str">
        <f>IF('Electrical Energy'!D15="YES","TAKEN",IF('Electrical Energy'!D13="YES","Eligible","Not Eligible"))</f>
        <v>Not Eligible</v>
      </c>
      <c r="D15" s="89" t="s">
        <v>31</v>
      </c>
      <c r="E15" s="82"/>
      <c r="F15" s="37" t="s">
        <v>50</v>
      </c>
      <c r="G15" s="9" t="str">
        <f>IF('Electrical Energy'!H15="YES","TAKEN",IF(AND(OR('Electrical Energy'!H14="YES",AND(COUNTIF($M$17:$M$27,"et"),COUNTIF($N$17:$N$27,492))), 'Electrical Energy'!P15="Senior"),"Eligible","Not Eligible"))</f>
        <v>Not Eligible</v>
      </c>
      <c r="H15" s="39" t="s">
        <v>32</v>
      </c>
      <c r="I15" s="116"/>
      <c r="J15" s="83" t="s">
        <v>55</v>
      </c>
      <c r="M15" s="166" t="s">
        <v>77</v>
      </c>
      <c r="N15" s="167"/>
      <c r="O15" s="168"/>
      <c r="P15" s="169" t="s">
        <v>78</v>
      </c>
      <c r="Q15" s="167"/>
      <c r="R15" s="170"/>
    </row>
    <row r="16" spans="1:20" ht="24.95" customHeight="1" thickBot="1" x14ac:dyDescent="0.3">
      <c r="A16" s="123"/>
      <c r="B16" s="44" t="s">
        <v>49</v>
      </c>
      <c r="C16" s="9" t="str">
        <f>IF('Electrical Energy'!D16="YES","TAKEN",IF(OR('Electrical Energy'!D15="YES",AND(COUNTIF($M$17:$M$25,"phys"),COUNTIF($N$17:$N$25,192))),"Eligible","Not Eligible"))</f>
        <v>Not Eligible</v>
      </c>
      <c r="D16" s="89" t="s">
        <v>33</v>
      </c>
      <c r="E16" s="90"/>
      <c r="F16" s="44" t="s">
        <v>50</v>
      </c>
      <c r="G16" s="9" t="str">
        <f>IF('Electrical Energy'!H16="YES","TAKEN",IF('Electrical Energy'!H15="YES","Eligible","Not Eligible"))</f>
        <v>Not Eligible</v>
      </c>
      <c r="H16" s="45" t="s">
        <v>34</v>
      </c>
      <c r="I16" s="116"/>
      <c r="J16" s="83" t="s">
        <v>55</v>
      </c>
      <c r="L16" s="91" t="s">
        <v>97</v>
      </c>
      <c r="M16" s="92" t="s">
        <v>79</v>
      </c>
      <c r="N16" s="92" t="s">
        <v>80</v>
      </c>
      <c r="O16" s="93" t="s">
        <v>63</v>
      </c>
      <c r="P16" s="94" t="s">
        <v>79</v>
      </c>
      <c r="Q16" s="95" t="s">
        <v>80</v>
      </c>
      <c r="R16" s="95" t="s">
        <v>63</v>
      </c>
    </row>
    <row r="17" spans="1:24" ht="24.95" customHeight="1" thickTop="1" x14ac:dyDescent="0.25">
      <c r="A17" s="127" t="s">
        <v>35</v>
      </c>
      <c r="B17" s="35" t="s">
        <v>49</v>
      </c>
      <c r="C17" s="9" t="str">
        <f>IF('Electrical Energy'!D17="YES","TAKEN","Eligible")</f>
        <v>Eligible</v>
      </c>
      <c r="D17" s="78" t="s">
        <v>36</v>
      </c>
      <c r="E17" s="79"/>
      <c r="F17" s="35" t="s">
        <v>50</v>
      </c>
      <c r="G17" s="9" t="str">
        <f>IF('Electrical Energy'!H17="YES","TAKEN",IF('Electrical Energy'!D27="YES","Eligible","Not Eligible"))</f>
        <v>Not Eligible</v>
      </c>
      <c r="H17" s="36" t="s">
        <v>37</v>
      </c>
      <c r="I17" s="176" t="s">
        <v>75</v>
      </c>
      <c r="J17" s="96" t="s">
        <v>60</v>
      </c>
      <c r="L17" s="33" t="s">
        <v>1</v>
      </c>
      <c r="M17" s="13"/>
      <c r="N17" s="13"/>
      <c r="O17" s="14"/>
      <c r="P17" s="15"/>
      <c r="Q17" s="16"/>
      <c r="R17" s="16"/>
    </row>
    <row r="18" spans="1:24" ht="24.95" customHeight="1" x14ac:dyDescent="0.25">
      <c r="A18" s="127"/>
      <c r="B18" s="37" t="s">
        <v>49</v>
      </c>
      <c r="C18" s="9" t="str">
        <f>IF('Electrical Energy'!D18="YES","TAKEN","Eligible")</f>
        <v>Eligible</v>
      </c>
      <c r="D18" s="81" t="s">
        <v>38</v>
      </c>
      <c r="E18" s="82"/>
      <c r="F18" s="37" t="s">
        <v>50</v>
      </c>
      <c r="G18" s="9" t="str">
        <f>IF('Electrical Energy'!H18="YES","TAKEN",IF(OR('Electrical Energy'!D26="YES",'Electrical Energy'!D27="YES"),"Eligible","Not Eligible"))</f>
        <v>Not Eligible</v>
      </c>
      <c r="H18" s="47" t="s">
        <v>39</v>
      </c>
      <c r="I18" s="176"/>
      <c r="J18" s="96" t="s">
        <v>60</v>
      </c>
      <c r="L18" s="33" t="s">
        <v>1</v>
      </c>
      <c r="M18" s="13"/>
      <c r="N18" s="13"/>
      <c r="O18" s="14"/>
      <c r="P18" s="15"/>
      <c r="Q18" s="16"/>
      <c r="R18" s="16"/>
    </row>
    <row r="19" spans="1:24" ht="28.5" customHeight="1" x14ac:dyDescent="0.25">
      <c r="A19" s="127"/>
      <c r="B19" s="37" t="s">
        <v>49</v>
      </c>
      <c r="C19" s="9" t="str">
        <f>IF('Electrical Energy'!D19="YES","TAKEN","Eligible")</f>
        <v>Eligible</v>
      </c>
      <c r="D19" s="81" t="s">
        <v>40</v>
      </c>
      <c r="E19" s="82"/>
      <c r="F19" s="37" t="s">
        <v>51</v>
      </c>
      <c r="G19" s="9" t="str">
        <f>IF('Electrical Energy'!H19="YES","TAKEN",IF('Electrical Energy'!H11="YES","Eligible","Not Eligible"))</f>
        <v>Not Eligible</v>
      </c>
      <c r="H19" s="39" t="s">
        <v>65</v>
      </c>
      <c r="I19" s="176"/>
      <c r="J19" s="96" t="s">
        <v>60</v>
      </c>
      <c r="L19" s="33" t="s">
        <v>1</v>
      </c>
      <c r="M19" s="13"/>
      <c r="N19" s="13"/>
      <c r="O19" s="14"/>
      <c r="P19" s="15"/>
      <c r="Q19" s="16"/>
      <c r="R19" s="16"/>
    </row>
    <row r="20" spans="1:24" ht="24.95" customHeight="1" x14ac:dyDescent="0.25">
      <c r="A20" s="127"/>
      <c r="B20" s="37" t="s">
        <v>49</v>
      </c>
      <c r="C20" s="9" t="str">
        <f>IF('Electrical Energy'!D20="YES","TAKEN","Eligible")</f>
        <v>Eligible</v>
      </c>
      <c r="D20" s="87" t="s">
        <v>41</v>
      </c>
      <c r="E20" s="82"/>
      <c r="F20" s="37" t="s">
        <v>51</v>
      </c>
      <c r="G20" s="9" t="str">
        <f>IF('Electrical Energy'!H20="YES","TAKEN",IF('Electrical Energy'!H18="YES","Eligible","Not Eligible"))</f>
        <v>Not Eligible</v>
      </c>
      <c r="H20" s="39" t="s">
        <v>66</v>
      </c>
      <c r="I20" s="176"/>
      <c r="J20" s="96" t="s">
        <v>60</v>
      </c>
      <c r="L20" s="33" t="s">
        <v>1</v>
      </c>
      <c r="M20" s="13"/>
      <c r="N20" s="13"/>
      <c r="O20" s="14"/>
      <c r="P20" s="15"/>
      <c r="Q20" s="16"/>
      <c r="R20" s="16"/>
    </row>
    <row r="21" spans="1:24" ht="25.5" x14ac:dyDescent="0.25">
      <c r="A21" s="127"/>
      <c r="B21" s="37" t="s">
        <v>49</v>
      </c>
      <c r="C21" s="9" t="str">
        <f>IF('Electrical Energy'!D21="YES","TAKEN","Eligible")</f>
        <v>Eligible</v>
      </c>
      <c r="D21" s="87" t="s">
        <v>42</v>
      </c>
      <c r="E21" s="82"/>
      <c r="F21" s="37" t="s">
        <v>52</v>
      </c>
      <c r="G21" s="9" t="str">
        <f>IF('Electrical Energy'!H21="YES","TAKEN",IF('Electrical Energy'!H11="YES","Eligible","Not Eligible"))</f>
        <v>Not Eligible</v>
      </c>
      <c r="H21" s="39" t="s">
        <v>67</v>
      </c>
      <c r="I21" s="176"/>
      <c r="J21" s="96" t="s">
        <v>60</v>
      </c>
      <c r="L21" s="33" t="s">
        <v>1</v>
      </c>
      <c r="M21" s="13"/>
      <c r="N21" s="13"/>
      <c r="O21" s="14"/>
      <c r="P21" s="15"/>
      <c r="Q21" s="16"/>
      <c r="R21" s="16"/>
    </row>
    <row r="22" spans="1:24" ht="43.5" customHeight="1" thickBot="1" x14ac:dyDescent="0.3">
      <c r="A22" s="127"/>
      <c r="B22" s="37" t="s">
        <v>49</v>
      </c>
      <c r="C22" s="9" t="str">
        <f>IF('Electrical Energy'!D22="YES","TAKEN","Eligible")</f>
        <v>Eligible</v>
      </c>
      <c r="D22" s="99" t="s">
        <v>43</v>
      </c>
      <c r="E22" s="90"/>
      <c r="F22" s="37" t="s">
        <v>51</v>
      </c>
      <c r="G22" s="9" t="str">
        <f>IF('Electrical Energy'!H22="YES","TAKEN",IF('Electrical Energy'!H21="YES","Eligible","Not Eligible"))</f>
        <v>Not Eligible</v>
      </c>
      <c r="H22" s="39" t="s">
        <v>69</v>
      </c>
      <c r="I22" s="176"/>
      <c r="J22" s="96" t="s">
        <v>60</v>
      </c>
      <c r="L22" s="33" t="s">
        <v>1</v>
      </c>
      <c r="M22" s="13"/>
      <c r="N22" s="13"/>
      <c r="O22" s="14"/>
      <c r="P22" s="15"/>
      <c r="Q22" s="17"/>
      <c r="R22" s="16"/>
    </row>
    <row r="23" spans="1:24" ht="18" customHeight="1" x14ac:dyDescent="0.25">
      <c r="A23" s="49"/>
      <c r="B23" s="7" t="s">
        <v>57</v>
      </c>
      <c r="C23" s="7" t="s">
        <v>56</v>
      </c>
      <c r="D23" s="7" t="s">
        <v>59</v>
      </c>
      <c r="E23" s="82"/>
      <c r="F23" s="131" t="s">
        <v>52</v>
      </c>
      <c r="G23" s="177" t="str">
        <f>IF('Electrical Energy'!H23="YES","TAKEN",IF('Electrical Energy'!H19="YES","Eligible","Not Eligible"))</f>
        <v>Not Eligible</v>
      </c>
      <c r="H23" s="149" t="s">
        <v>70</v>
      </c>
      <c r="I23" s="176"/>
      <c r="J23" s="159" t="s">
        <v>60</v>
      </c>
      <c r="L23" s="33" t="s">
        <v>1</v>
      </c>
      <c r="M23" s="13"/>
      <c r="N23" s="13"/>
      <c r="O23" s="14"/>
      <c r="P23" s="15"/>
      <c r="Q23" s="16"/>
      <c r="R23" s="16"/>
    </row>
    <row r="24" spans="1:24" ht="33" customHeight="1" x14ac:dyDescent="0.25">
      <c r="A24" s="186" t="s">
        <v>98</v>
      </c>
      <c r="B24" s="140"/>
      <c r="C24" s="9" t="str">
        <f>IF('Electrical Energy'!D24="YES","TAKEN","Eligible")</f>
        <v>Eligible</v>
      </c>
      <c r="D24" s="54" t="s">
        <v>99</v>
      </c>
      <c r="E24" s="100" t="s">
        <v>60</v>
      </c>
      <c r="F24" s="132"/>
      <c r="G24" s="177"/>
      <c r="H24" s="150"/>
      <c r="I24" s="176"/>
      <c r="J24" s="159"/>
      <c r="L24" s="33" t="s">
        <v>1</v>
      </c>
      <c r="M24" s="13"/>
      <c r="N24" s="13"/>
      <c r="O24" s="14"/>
      <c r="P24" s="15"/>
      <c r="Q24" s="17"/>
      <c r="R24" s="16"/>
    </row>
    <row r="25" spans="1:24" ht="43.5" customHeight="1" x14ac:dyDescent="0.25">
      <c r="A25" s="186"/>
      <c r="B25" s="140"/>
      <c r="C25" s="9" t="str">
        <f>IF('Electrical Energy'!D25="YES","TAKEN",IF('Electrical Energy'!D24="YES","Eligible","Not Eligible"))</f>
        <v>Not Eligible</v>
      </c>
      <c r="D25" s="55" t="s">
        <v>100</v>
      </c>
      <c r="E25" s="100" t="s">
        <v>60</v>
      </c>
      <c r="F25" s="37" t="s">
        <v>51</v>
      </c>
      <c r="G25" s="9" t="str">
        <f>IF('Electrical Energy'!H25="YES","TAKEN",IF(AND('Electrical Energy'!D13="YES",'Electrical Energy'!D27="YES"),"Eligible","Not Eligible"))</f>
        <v>Not Eligible</v>
      </c>
      <c r="H25" s="56" t="s">
        <v>71</v>
      </c>
      <c r="I25" s="176"/>
      <c r="J25" s="96" t="s">
        <v>60</v>
      </c>
      <c r="L25" s="33" t="s">
        <v>1</v>
      </c>
      <c r="M25" s="13"/>
      <c r="N25" s="13"/>
      <c r="O25" s="14"/>
      <c r="P25" s="15"/>
      <c r="Q25" s="16"/>
      <c r="R25" s="16"/>
    </row>
    <row r="26" spans="1:24" ht="36" customHeight="1" x14ac:dyDescent="0.25">
      <c r="A26" s="179" t="s">
        <v>44</v>
      </c>
      <c r="B26" s="37" t="s">
        <v>49</v>
      </c>
      <c r="C26" s="9" t="str">
        <f>IF('Electrical Energy'!D26="YES","TAKEN",IF('Electrical Energy'!D25="YES","Eligible","Not Eligible"))</f>
        <v>Not Eligible</v>
      </c>
      <c r="D26" s="57" t="s">
        <v>102</v>
      </c>
      <c r="E26" s="100" t="s">
        <v>60</v>
      </c>
      <c r="F26" s="37" t="s">
        <v>51</v>
      </c>
      <c r="G26" s="9" t="str">
        <f>IF('Electrical Energy'!H26="YES","TAKEN",IF('Electrical Energy'!H21="YES","Eligible","Not Eligible"))</f>
        <v>Not Eligible</v>
      </c>
      <c r="H26" s="56" t="s">
        <v>72</v>
      </c>
      <c r="I26" s="176"/>
      <c r="J26" s="96" t="s">
        <v>60</v>
      </c>
      <c r="L26" s="33" t="s">
        <v>1</v>
      </c>
      <c r="M26" s="13"/>
      <c r="N26" s="13"/>
      <c r="O26" s="14"/>
      <c r="P26" s="15"/>
      <c r="Q26" s="17"/>
      <c r="R26" s="16"/>
    </row>
    <row r="27" spans="1:24" ht="24.95" customHeight="1" x14ac:dyDescent="0.25">
      <c r="A27" s="179"/>
      <c r="B27" s="37" t="s">
        <v>49</v>
      </c>
      <c r="C27" s="9" t="str">
        <f>IF('Electrical Energy'!D27="YES","TAKEN",IF('Electrical Energy'!D26="YES","Eligible","Not Eligible"))</f>
        <v>Not Eligible</v>
      </c>
      <c r="D27" s="58" t="s">
        <v>45</v>
      </c>
      <c r="E27" s="100" t="s">
        <v>60</v>
      </c>
      <c r="F27" s="37" t="s">
        <v>52</v>
      </c>
      <c r="G27" s="9" t="str">
        <f>IF('Electrical Energy'!H27="YES","TAKEN",IF('Electrical Energy'!H21="YES","Eligible","Not Eligible"))</f>
        <v>Not Eligible</v>
      </c>
      <c r="H27" s="56" t="s">
        <v>73</v>
      </c>
      <c r="I27" s="176"/>
      <c r="J27" s="96" t="s">
        <v>60</v>
      </c>
      <c r="L27" s="33" t="s">
        <v>1</v>
      </c>
      <c r="M27" s="13"/>
      <c r="N27" s="13"/>
      <c r="O27" s="14"/>
      <c r="P27" s="15"/>
      <c r="Q27" s="16"/>
      <c r="R27" s="16"/>
    </row>
    <row r="28" spans="1:24" ht="26.25" customHeight="1" thickBot="1" x14ac:dyDescent="0.3">
      <c r="A28" s="180" t="s">
        <v>95</v>
      </c>
      <c r="B28" s="181"/>
      <c r="C28" s="181"/>
      <c r="D28" s="181"/>
      <c r="E28" s="182"/>
      <c r="F28" s="44" t="s">
        <v>51</v>
      </c>
      <c r="G28" s="9" t="str">
        <f>IF('Electrical Energy'!H28="YES","TAKEN",IF('Electrical Energy'!H19="YES","Eligible","Not Eligible"))</f>
        <v>Not Eligible</v>
      </c>
      <c r="H28" s="59" t="s">
        <v>74</v>
      </c>
      <c r="I28" s="176"/>
      <c r="J28" s="96" t="s">
        <v>60</v>
      </c>
      <c r="M28" s="97"/>
      <c r="N28" s="97"/>
      <c r="O28" s="101">
        <f>SUM(O17:O27)</f>
        <v>0</v>
      </c>
      <c r="P28" s="171" t="s">
        <v>64</v>
      </c>
      <c r="Q28" s="172"/>
      <c r="R28" s="98"/>
    </row>
    <row r="29" spans="1:24" ht="27" customHeight="1" thickTop="1" thickBot="1" x14ac:dyDescent="0.3">
      <c r="A29" s="180"/>
      <c r="B29" s="181"/>
      <c r="C29" s="181"/>
      <c r="D29" s="181"/>
      <c r="E29" s="182"/>
      <c r="F29" s="35" t="s">
        <v>50</v>
      </c>
      <c r="G29" s="9" t="str">
        <f>IF('Electrical Energy'!H29="YES","TAKEN",IF(OR('Electrical Energy'!P15="Junior",'Electrical Energy'!P15="Senior"),"Eligible","Not Eligible"))</f>
        <v>Not Eligible</v>
      </c>
      <c r="H29" s="36" t="str">
        <f>'Electrical Energy'!I29</f>
        <v>Tech Elective (3 hrs)_________</v>
      </c>
      <c r="I29" s="157" t="s">
        <v>46</v>
      </c>
      <c r="J29" s="102"/>
    </row>
    <row r="30" spans="1:24" ht="31.5" customHeight="1" thickTop="1" thickBot="1" x14ac:dyDescent="0.3">
      <c r="A30" s="183"/>
      <c r="B30" s="184"/>
      <c r="C30" s="184"/>
      <c r="D30" s="184"/>
      <c r="E30" s="185"/>
      <c r="F30" s="60" t="s">
        <v>50</v>
      </c>
      <c r="G30" s="9" t="str">
        <f>IF('Electrical Energy'!H30="YES","TAKEN",IF(OR('Electrical Energy'!P15="Junior",'Electrical Energy'!P15="Senior"),"Eligible","Not Eligible"))</f>
        <v>Not Eligible</v>
      </c>
      <c r="H30" s="36" t="str">
        <f>'Electrical Energy'!I30</f>
        <v>Tech Elective (3 hrs)_________</v>
      </c>
      <c r="I30" s="158"/>
      <c r="J30" s="103"/>
      <c r="P30" s="173" t="s">
        <v>83</v>
      </c>
      <c r="Q30" s="173"/>
      <c r="R30" s="173"/>
      <c r="S30" s="152"/>
      <c r="T30" s="152"/>
      <c r="U30" s="152"/>
      <c r="V30" s="152"/>
      <c r="W30" s="175"/>
      <c r="X30" s="175"/>
    </row>
    <row r="31" spans="1:24" ht="15" customHeight="1" x14ac:dyDescent="0.25">
      <c r="A31" s="126">
        <v>45062</v>
      </c>
      <c r="B31" s="126"/>
      <c r="C31" s="126"/>
      <c r="D31" s="126"/>
      <c r="E31" s="104"/>
      <c r="F31" s="125" t="s">
        <v>47</v>
      </c>
      <c r="G31" s="125"/>
      <c r="H31" s="125"/>
      <c r="I31" s="125"/>
      <c r="J31" s="105"/>
      <c r="T31" s="25" t="s">
        <v>84</v>
      </c>
      <c r="U31" s="25"/>
      <c r="V31" s="25"/>
      <c r="W31" s="25" t="s">
        <v>85</v>
      </c>
      <c r="X31" s="25"/>
    </row>
    <row r="32" spans="1:24" ht="15.75" thickBot="1" x14ac:dyDescent="0.3">
      <c r="A32" s="178"/>
      <c r="B32" s="178"/>
      <c r="C32" s="178"/>
      <c r="D32" s="178"/>
      <c r="F32" s="154"/>
      <c r="G32" s="154"/>
      <c r="H32" s="154"/>
      <c r="I32" s="154"/>
      <c r="J32" s="33"/>
    </row>
    <row r="33" spans="1:21" ht="33" customHeight="1" thickBot="1" x14ac:dyDescent="0.3">
      <c r="A33" s="72"/>
      <c r="B33" s="72"/>
      <c r="C33" s="72"/>
      <c r="E33" s="33"/>
      <c r="G33" s="20"/>
      <c r="H33" s="21" t="s">
        <v>93</v>
      </c>
      <c r="I33" s="66"/>
      <c r="J33" s="33"/>
      <c r="O33" s="174" t="s">
        <v>86</v>
      </c>
      <c r="P33" s="174"/>
      <c r="Q33" s="174"/>
    </row>
    <row r="34" spans="1:21" ht="30" customHeight="1" thickTop="1" thickBot="1" x14ac:dyDescent="0.3">
      <c r="A34" s="72"/>
      <c r="B34" s="72"/>
      <c r="C34" s="72"/>
      <c r="E34" s="69"/>
      <c r="F34" s="68"/>
      <c r="G34" s="20"/>
      <c r="H34" s="21" t="s">
        <v>93</v>
      </c>
      <c r="I34" s="66"/>
      <c r="J34" s="33"/>
      <c r="L34" s="151"/>
      <c r="M34" s="151"/>
      <c r="N34" s="151"/>
      <c r="O34" s="151"/>
      <c r="P34" s="151"/>
      <c r="Q34" s="151"/>
      <c r="R34" s="151"/>
      <c r="S34" s="151"/>
      <c r="T34" s="151"/>
      <c r="U34" s="151"/>
    </row>
    <row r="35" spans="1:21" ht="30.75" customHeight="1" thickTop="1" thickBot="1" x14ac:dyDescent="0.3">
      <c r="A35" s="72"/>
      <c r="B35" s="72"/>
      <c r="C35" s="72"/>
      <c r="E35" s="69"/>
      <c r="F35" s="68"/>
      <c r="G35" s="22"/>
      <c r="H35" s="21" t="s">
        <v>93</v>
      </c>
      <c r="I35" s="66"/>
      <c r="J35" s="33"/>
      <c r="L35" s="151"/>
      <c r="M35" s="151"/>
      <c r="N35" s="151"/>
      <c r="O35" s="151"/>
      <c r="P35" s="151"/>
      <c r="Q35" s="151"/>
      <c r="R35" s="151"/>
      <c r="S35" s="151"/>
      <c r="T35" s="151"/>
      <c r="U35" s="151"/>
    </row>
    <row r="36" spans="1:21" ht="24.95" customHeight="1" thickTop="1" x14ac:dyDescent="0.25">
      <c r="B36" s="33"/>
      <c r="C36" s="33"/>
      <c r="D36" s="106"/>
      <c r="E36" s="107"/>
      <c r="F36" s="108"/>
      <c r="G36" s="105"/>
      <c r="H36" s="109"/>
      <c r="I36" s="66"/>
      <c r="J36" s="33"/>
      <c r="L36" s="151"/>
      <c r="M36" s="151"/>
      <c r="N36" s="151"/>
      <c r="O36" s="151"/>
      <c r="P36" s="151"/>
      <c r="Q36" s="151"/>
      <c r="R36" s="151"/>
      <c r="S36" s="151"/>
      <c r="T36" s="151"/>
      <c r="U36" s="151"/>
    </row>
    <row r="37" spans="1:21" ht="24.95" customHeight="1" x14ac:dyDescent="0.25">
      <c r="D37" s="67"/>
      <c r="E37" s="69"/>
      <c r="F37" s="68"/>
      <c r="G37" s="69"/>
      <c r="H37" s="70"/>
    </row>
    <row r="38" spans="1:21" ht="30" customHeight="1" x14ac:dyDescent="0.25">
      <c r="D38" s="67"/>
      <c r="E38" s="69"/>
      <c r="F38" s="68"/>
      <c r="G38" s="69"/>
      <c r="H38" s="70"/>
      <c r="O38" s="174" t="s">
        <v>94</v>
      </c>
      <c r="P38" s="174"/>
      <c r="Q38" s="174"/>
    </row>
    <row r="39" spans="1:21" ht="30" customHeight="1" x14ac:dyDescent="0.25">
      <c r="L39" s="151"/>
      <c r="M39" s="151"/>
      <c r="N39" s="151"/>
      <c r="O39" s="151"/>
      <c r="P39" s="151"/>
      <c r="Q39" s="151"/>
      <c r="R39" s="151"/>
      <c r="S39" s="151"/>
      <c r="T39" s="151"/>
      <c r="U39" s="151"/>
    </row>
    <row r="40" spans="1:21" ht="30" customHeight="1" x14ac:dyDescent="0.25">
      <c r="L40" s="151"/>
      <c r="M40" s="151"/>
      <c r="N40" s="151"/>
      <c r="O40" s="151"/>
      <c r="P40" s="151"/>
      <c r="Q40" s="151"/>
      <c r="R40" s="151"/>
      <c r="S40" s="151"/>
      <c r="T40" s="151"/>
      <c r="U40" s="151"/>
    </row>
    <row r="41" spans="1:21" ht="30" customHeight="1" x14ac:dyDescent="0.25">
      <c r="L41" s="151"/>
      <c r="M41" s="151"/>
      <c r="N41" s="151"/>
      <c r="O41" s="151"/>
      <c r="P41" s="151"/>
      <c r="Q41" s="151"/>
      <c r="R41" s="151"/>
      <c r="S41" s="151"/>
      <c r="T41" s="151"/>
      <c r="U41" s="151"/>
    </row>
    <row r="42" spans="1:21" ht="30" customHeight="1" x14ac:dyDescent="0.25"/>
    <row r="43" spans="1:21" ht="30" customHeight="1" x14ac:dyDescent="0.25"/>
    <row r="44" spans="1:21" ht="30" customHeight="1" x14ac:dyDescent="0.25"/>
    <row r="45" spans="1:21" ht="30" customHeight="1" x14ac:dyDescent="0.25"/>
    <row r="46" spans="1:21" ht="30" customHeight="1" x14ac:dyDescent="0.25"/>
    <row r="47" spans="1:21" ht="30" customHeight="1" x14ac:dyDescent="0.25"/>
  </sheetData>
  <sheetProtection algorithmName="SHA-512" hashValue="Zf+w4smMgI1eyLr5IM8yQCWK/VrhGOA5+rI8XtFVnIg0RFKAxfiU9FNJZPoc7toljPRWAw2nJyAGdn6dWc0U/Q==" saltValue="9BH1DRqnDqb2MaNch5Yavw==" spinCount="100000" sheet="1" objects="1" scenarios="1"/>
  <mergeCells count="36">
    <mergeCell ref="A1:I1"/>
    <mergeCell ref="A3:I3"/>
    <mergeCell ref="A6:A9"/>
    <mergeCell ref="I6:I16"/>
    <mergeCell ref="C4:D4"/>
    <mergeCell ref="G4:H4"/>
    <mergeCell ref="A32:D32"/>
    <mergeCell ref="A26:A27"/>
    <mergeCell ref="A28:E30"/>
    <mergeCell ref="A24:B25"/>
    <mergeCell ref="A2:I2"/>
    <mergeCell ref="A10:A16"/>
    <mergeCell ref="W30:X30"/>
    <mergeCell ref="I17:I28"/>
    <mergeCell ref="A17:A22"/>
    <mergeCell ref="F31:I31"/>
    <mergeCell ref="F23:F24"/>
    <mergeCell ref="G23:G24"/>
    <mergeCell ref="H23:H24"/>
    <mergeCell ref="A31:D31"/>
    <mergeCell ref="L39:U41"/>
    <mergeCell ref="S30:V30"/>
    <mergeCell ref="N4:O5"/>
    <mergeCell ref="F32:I32"/>
    <mergeCell ref="M7:R9"/>
    <mergeCell ref="M11:T11"/>
    <mergeCell ref="I29:I30"/>
    <mergeCell ref="J23:J24"/>
    <mergeCell ref="M13:R14"/>
    <mergeCell ref="M15:O15"/>
    <mergeCell ref="P15:R15"/>
    <mergeCell ref="P28:Q28"/>
    <mergeCell ref="P30:R30"/>
    <mergeCell ref="O33:Q33"/>
    <mergeCell ref="O38:Q38"/>
    <mergeCell ref="L34:U36"/>
  </mergeCells>
  <conditionalFormatting sqref="G6">
    <cfRule type="containsText" dxfId="47" priority="61" operator="containsText" text="TAKEN">
      <formula>NOT(ISERROR(SEARCH("TAKEN",G6)))</formula>
    </cfRule>
    <cfRule type="containsText" dxfId="46" priority="62" operator="containsText" text="Not Eligible">
      <formula>NOT(ISERROR(SEARCH("Not Eligible",G6)))</formula>
    </cfRule>
    <cfRule type="containsText" dxfId="45" priority="63" operator="containsText" text="Eligible">
      <formula>NOT(ISERROR(SEARCH("Eligible",G6)))</formula>
    </cfRule>
  </conditionalFormatting>
  <conditionalFormatting sqref="F32">
    <cfRule type="containsText" dxfId="44" priority="53" operator="containsText" text="NO">
      <formula>NOT(ISERROR(SEARCH("NO",F32)))</formula>
    </cfRule>
    <cfRule type="containsText" dxfId="43" priority="54" operator="containsText" text="YES">
      <formula>NOT(ISERROR(SEARCH("YES",F32)))</formula>
    </cfRule>
  </conditionalFormatting>
  <conditionalFormatting sqref="G7:G23 G25:G28">
    <cfRule type="containsText" dxfId="42" priority="41" operator="containsText" text="TAKEN">
      <formula>NOT(ISERROR(SEARCH("TAKEN",G7)))</formula>
    </cfRule>
    <cfRule type="containsText" dxfId="41" priority="42" operator="containsText" text="Not Eligible">
      <formula>NOT(ISERROR(SEARCH("Not Eligible",G7)))</formula>
    </cfRule>
    <cfRule type="containsText" dxfId="40" priority="43" operator="containsText" text="Eligible">
      <formula>NOT(ISERROR(SEARCH("Eligible",G7)))</formula>
    </cfRule>
  </conditionalFormatting>
  <conditionalFormatting sqref="G29:G30">
    <cfRule type="containsText" dxfId="39" priority="38" operator="containsText" text="TAKEN">
      <formula>NOT(ISERROR(SEARCH("TAKEN",G29)))</formula>
    </cfRule>
    <cfRule type="containsText" dxfId="38" priority="39" operator="containsText" text="Not Eligible">
      <formula>NOT(ISERROR(SEARCH("Not Eligible",G29)))</formula>
    </cfRule>
    <cfRule type="containsText" dxfId="37" priority="40" operator="containsText" text="Eligible">
      <formula>NOT(ISERROR(SEARCH("Eligible",G29)))</formula>
    </cfRule>
  </conditionalFormatting>
  <conditionalFormatting sqref="C6:C10 C17:C22">
    <cfRule type="containsText" dxfId="36" priority="35" operator="containsText" text="TAKEN">
      <formula>NOT(ISERROR(SEARCH("TAKEN",C6)))</formula>
    </cfRule>
    <cfRule type="containsText" dxfId="35" priority="36" operator="containsText" text="Not Eligible">
      <formula>NOT(ISERROR(SEARCH("Not Eligible",C6)))</formula>
    </cfRule>
    <cfRule type="containsText" dxfId="34" priority="37" operator="containsText" text="Eligible">
      <formula>NOT(ISERROR(SEARCH("Eligible",C6)))</formula>
    </cfRule>
  </conditionalFormatting>
  <conditionalFormatting sqref="C26:C27">
    <cfRule type="containsText" dxfId="33" priority="32" operator="containsText" text="TAKEN">
      <formula>NOT(ISERROR(SEARCH("TAKEN",C26)))</formula>
    </cfRule>
    <cfRule type="containsText" dxfId="32" priority="33" operator="containsText" text="Not Eligible">
      <formula>NOT(ISERROR(SEARCH("Not Eligible",C26)))</formula>
    </cfRule>
    <cfRule type="containsText" dxfId="31" priority="34" operator="containsText" text="Eligible">
      <formula>NOT(ISERROR(SEARCH("Eligible",C26)))</formula>
    </cfRule>
  </conditionalFormatting>
  <conditionalFormatting sqref="C24:C25">
    <cfRule type="containsText" dxfId="30" priority="29" operator="containsText" text="TAKEN">
      <formula>NOT(ISERROR(SEARCH("TAKEN",C24)))</formula>
    </cfRule>
    <cfRule type="containsText" dxfId="29" priority="30" operator="containsText" text="Not Eligible">
      <formula>NOT(ISERROR(SEARCH("Not Eligible",C24)))</formula>
    </cfRule>
    <cfRule type="containsText" dxfId="28" priority="31" operator="containsText" text="Eligible">
      <formula>NOT(ISERROR(SEARCH("Eligible",C24)))</formula>
    </cfRule>
  </conditionalFormatting>
  <conditionalFormatting sqref="C11:C16">
    <cfRule type="containsText" dxfId="27" priority="26" operator="containsText" text="TAKEN">
      <formula>NOT(ISERROR(SEARCH("TAKEN",C11)))</formula>
    </cfRule>
    <cfRule type="containsText" dxfId="26" priority="27" operator="containsText" text="NOT YET">
      <formula>NOT(ISERROR(SEARCH("NOT YET",C11)))</formula>
    </cfRule>
    <cfRule type="containsText" dxfId="25" priority="28" operator="containsText" text="POSSIBLE">
      <formula>NOT(ISERROR(SEARCH("POSSIBLE",C11)))</formula>
    </cfRule>
  </conditionalFormatting>
  <conditionalFormatting sqref="C11:C16">
    <cfRule type="containsText" dxfId="24" priority="23" operator="containsText" text="TAKEN">
      <formula>NOT(ISERROR(SEARCH("TAKEN",C11)))</formula>
    </cfRule>
    <cfRule type="containsText" dxfId="23" priority="24" operator="containsText" text="Not Eligible">
      <formula>NOT(ISERROR(SEARCH("Not Eligible",C11)))</formula>
    </cfRule>
    <cfRule type="containsText" dxfId="22" priority="25" operator="containsText" text="Eligible">
      <formula>NOT(ISERROR(SEARCH("Eligible",C11)))</formula>
    </cfRule>
  </conditionalFormatting>
  <conditionalFormatting sqref="L17">
    <cfRule type="containsText" dxfId="21" priority="21" operator="containsText" text="NO">
      <formula>NOT(ISERROR(SEARCH("NO",L17)))</formula>
    </cfRule>
    <cfRule type="containsText" dxfId="20" priority="22" operator="containsText" text="YES">
      <formula>NOT(ISERROR(SEARCH("YES",L17)))</formula>
    </cfRule>
  </conditionalFormatting>
  <conditionalFormatting sqref="L18">
    <cfRule type="containsText" dxfId="19" priority="19" operator="containsText" text="NO">
      <formula>NOT(ISERROR(SEARCH("NO",L18)))</formula>
    </cfRule>
    <cfRule type="containsText" dxfId="18" priority="20" operator="containsText" text="YES">
      <formula>NOT(ISERROR(SEARCH("YES",L18)))</formula>
    </cfRule>
  </conditionalFormatting>
  <conditionalFormatting sqref="L19">
    <cfRule type="containsText" dxfId="17" priority="17" operator="containsText" text="NO">
      <formula>NOT(ISERROR(SEARCH("NO",L19)))</formula>
    </cfRule>
    <cfRule type="containsText" dxfId="16" priority="18" operator="containsText" text="YES">
      <formula>NOT(ISERROR(SEARCH("YES",L19)))</formula>
    </cfRule>
  </conditionalFormatting>
  <conditionalFormatting sqref="L20">
    <cfRule type="containsText" dxfId="15" priority="15" operator="containsText" text="NO">
      <formula>NOT(ISERROR(SEARCH("NO",L20)))</formula>
    </cfRule>
    <cfRule type="containsText" dxfId="14" priority="16" operator="containsText" text="YES">
      <formula>NOT(ISERROR(SEARCH("YES",L20)))</formula>
    </cfRule>
  </conditionalFormatting>
  <conditionalFormatting sqref="L21">
    <cfRule type="containsText" dxfId="13" priority="13" operator="containsText" text="NO">
      <formula>NOT(ISERROR(SEARCH("NO",L21)))</formula>
    </cfRule>
    <cfRule type="containsText" dxfId="12" priority="14" operator="containsText" text="YES">
      <formula>NOT(ISERROR(SEARCH("YES",L21)))</formula>
    </cfRule>
  </conditionalFormatting>
  <conditionalFormatting sqref="L22">
    <cfRule type="containsText" dxfId="11" priority="11" operator="containsText" text="NO">
      <formula>NOT(ISERROR(SEARCH("NO",L22)))</formula>
    </cfRule>
    <cfRule type="containsText" dxfId="10" priority="12" operator="containsText" text="YES">
      <formula>NOT(ISERROR(SEARCH("YES",L22)))</formula>
    </cfRule>
  </conditionalFormatting>
  <conditionalFormatting sqref="L23">
    <cfRule type="containsText" dxfId="9" priority="9" operator="containsText" text="NO">
      <formula>NOT(ISERROR(SEARCH("NO",L23)))</formula>
    </cfRule>
    <cfRule type="containsText" dxfId="8" priority="10" operator="containsText" text="YES">
      <formula>NOT(ISERROR(SEARCH("YES",L23)))</formula>
    </cfRule>
  </conditionalFormatting>
  <conditionalFormatting sqref="L24">
    <cfRule type="containsText" dxfId="7" priority="7" operator="containsText" text="NO">
      <formula>NOT(ISERROR(SEARCH("NO",L24)))</formula>
    </cfRule>
    <cfRule type="containsText" dxfId="6" priority="8" operator="containsText" text="YES">
      <formula>NOT(ISERROR(SEARCH("YES",L24)))</formula>
    </cfRule>
  </conditionalFormatting>
  <conditionalFormatting sqref="L25">
    <cfRule type="containsText" dxfId="5" priority="5" operator="containsText" text="NO">
      <formula>NOT(ISERROR(SEARCH("NO",L25)))</formula>
    </cfRule>
    <cfRule type="containsText" dxfId="4" priority="6" operator="containsText" text="YES">
      <formula>NOT(ISERROR(SEARCH("YES",L25)))</formula>
    </cfRule>
  </conditionalFormatting>
  <conditionalFormatting sqref="L26">
    <cfRule type="containsText" dxfId="3" priority="3" operator="containsText" text="NO">
      <formula>NOT(ISERROR(SEARCH("NO",L26)))</formula>
    </cfRule>
    <cfRule type="containsText" dxfId="2" priority="4" operator="containsText" text="YES">
      <formula>NOT(ISERROR(SEARCH("YES",L26)))</formula>
    </cfRule>
  </conditionalFormatting>
  <conditionalFormatting sqref="L27">
    <cfRule type="containsText" dxfId="1" priority="1" operator="containsText" text="NO">
      <formula>NOT(ISERROR(SEARCH("NO",L27)))</formula>
    </cfRule>
    <cfRule type="containsText" dxfId="0" priority="2" operator="containsText" text="YES">
      <formula>NOT(ISERROR(SEARCH("YES",L27)))</formula>
    </cfRule>
  </conditionalFormatting>
  <dataValidations count="1">
    <dataValidation type="list" allowBlank="1" showInputMessage="1" showErrorMessage="1" sqref="F32">
      <formula1>#REF!</formula1>
    </dataValidation>
  </dataValidations>
  <hyperlinks>
    <hyperlink ref="N4:O5" r:id="rId1" display="FLOW CHART"/>
  </hyperlinks>
  <pageMargins left="0.2" right="0.2" top="0.25" bottom="0.25" header="0.3" footer="0.3"/>
  <pageSetup orientation="portrait" verticalDpi="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Selections!$A$1:$A$2</xm:f>
          </x14:formula1>
          <xm:sqref>L17:L27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E13" sqref="E13"/>
    </sheetView>
  </sheetViews>
  <sheetFormatPr defaultRowHeight="15" x14ac:dyDescent="0.25"/>
  <cols>
    <col min="1" max="2" width="8.85546875" style="1"/>
  </cols>
  <sheetData>
    <row r="1" spans="1:4" x14ac:dyDescent="0.25">
      <c r="A1" s="3" t="s">
        <v>0</v>
      </c>
    </row>
    <row r="2" spans="1:4" x14ac:dyDescent="0.25">
      <c r="A2" s="2" t="s">
        <v>1</v>
      </c>
      <c r="B2" s="1" t="s">
        <v>87</v>
      </c>
      <c r="C2" s="1" t="s">
        <v>87</v>
      </c>
      <c r="D2" t="s">
        <v>2</v>
      </c>
    </row>
    <row r="3" spans="1:4" x14ac:dyDescent="0.25">
      <c r="B3" s="1" t="s">
        <v>88</v>
      </c>
      <c r="C3" s="1" t="s">
        <v>88</v>
      </c>
      <c r="D3" t="s">
        <v>3</v>
      </c>
    </row>
    <row r="4" spans="1:4" x14ac:dyDescent="0.25">
      <c r="B4" s="1" t="s">
        <v>89</v>
      </c>
      <c r="C4" s="1" t="s">
        <v>89</v>
      </c>
      <c r="D4" t="s">
        <v>4</v>
      </c>
    </row>
    <row r="5" spans="1:4" x14ac:dyDescent="0.25">
      <c r="B5" s="1" t="s">
        <v>90</v>
      </c>
      <c r="C5" s="1" t="s">
        <v>91</v>
      </c>
      <c r="D5" t="s">
        <v>5</v>
      </c>
    </row>
    <row r="6" spans="1:4" x14ac:dyDescent="0.25">
      <c r="B6" s="1" t="s">
        <v>91</v>
      </c>
      <c r="C6" s="1" t="s">
        <v>96</v>
      </c>
    </row>
    <row r="7" spans="1:4" x14ac:dyDescent="0.25">
      <c r="B7" s="1" t="s">
        <v>96</v>
      </c>
    </row>
  </sheetData>
  <sheetProtection algorithmName="SHA-512" hashValue="JP03k82PQLojzPQn9dVQJ4+xLGGUKI62fRiDc3gh9Z421q9rPoOCa0EUyYJLsMRe37uJjqoDR8oFFjLHLcAd6w==" saltValue="/h67Fpem9me8cq9s7bavz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Electrical Energy</vt:lpstr>
      <vt:lpstr>Advising Sheet</vt:lpstr>
      <vt:lpstr>Selections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Mohammad Saadeh</cp:lastModifiedBy>
  <dcterms:created xsi:type="dcterms:W3CDTF">2020-04-07T02:33:17Z</dcterms:created>
  <dcterms:modified xsi:type="dcterms:W3CDTF">2023-12-07T20:48:15Z</dcterms:modified>
</cp:coreProperties>
</file>