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0519307\Downloads\"/>
    </mc:Choice>
  </mc:AlternateContent>
  <bookViews>
    <workbookView xWindow="0" yWindow="0" windowWidth="17205" windowHeight="10680"/>
  </bookViews>
  <sheets>
    <sheet name="OSHE" sheetId="13" r:id="rId1"/>
    <sheet name="Advising Sheet" sheetId="17" r:id="rId2"/>
    <sheet name="Standing" sheetId="9" state="hidden" r:id="rId3"/>
    <sheet name="Selections" sheetId="2" state="hidden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7" l="1"/>
  <c r="G9" i="17"/>
  <c r="G8" i="17"/>
  <c r="G7" i="17"/>
  <c r="C14" i="17"/>
  <c r="C12" i="17"/>
  <c r="C10" i="17"/>
  <c r="P27" i="17"/>
  <c r="C22" i="17" l="1"/>
  <c r="C23" i="17"/>
  <c r="C24" i="17"/>
  <c r="C20" i="17"/>
  <c r="C19" i="17"/>
  <c r="C18" i="17"/>
  <c r="C16" i="17"/>
  <c r="C13" i="17"/>
  <c r="C11" i="17"/>
  <c r="C9" i="17"/>
  <c r="G4" i="17" l="1"/>
  <c r="C4" i="17"/>
  <c r="G13" i="17" l="1"/>
  <c r="G10" i="17"/>
  <c r="G12" i="17" l="1"/>
  <c r="G6" i="17"/>
  <c r="C7" i="17"/>
  <c r="C6" i="17"/>
</calcChain>
</file>

<file path=xl/sharedStrings.xml><?xml version="1.0" encoding="utf-8"?>
<sst xmlns="http://schemas.openxmlformats.org/spreadsheetml/2006/main" count="228" uniqueCount="84">
  <si>
    <t>YES</t>
  </si>
  <si>
    <t>NO</t>
  </si>
  <si>
    <t>Freshman</t>
  </si>
  <si>
    <t>Sophomore</t>
  </si>
  <si>
    <t>Junior</t>
  </si>
  <si>
    <t>Senior</t>
  </si>
  <si>
    <t>NAME:</t>
  </si>
  <si>
    <t>Minimum Grade of D Required:</t>
  </si>
  <si>
    <t>Minimum Grade of C required:</t>
  </si>
  <si>
    <t>ENGLISH (12 hrs)</t>
  </si>
  <si>
    <r>
      <rPr>
        <b/>
        <sz val="10"/>
        <color theme="1"/>
        <rFont val="Calibri"/>
        <family val="2"/>
        <scheme val="minor"/>
      </rPr>
      <t>ENGL 101</t>
    </r>
    <r>
      <rPr>
        <sz val="10"/>
        <color theme="1"/>
        <rFont val="Calibri"/>
        <family val="2"/>
        <scheme val="minor"/>
      </rPr>
      <t xml:space="preserve"> Freshman Composition (3 hrs)</t>
    </r>
  </si>
  <si>
    <r>
      <rPr>
        <b/>
        <sz val="10"/>
        <color theme="1"/>
        <rFont val="Calibri"/>
        <family val="2"/>
        <scheme val="minor"/>
      </rPr>
      <t>OSHE 111</t>
    </r>
    <r>
      <rPr>
        <sz val="10"/>
        <color theme="1"/>
        <rFont val="Calibri"/>
        <family val="2"/>
        <scheme val="minor"/>
      </rPr>
      <t xml:space="preserve"> Introduction to OSHE (3 hrs)</t>
    </r>
  </si>
  <si>
    <r>
      <rPr>
        <b/>
        <sz val="10"/>
        <color theme="1"/>
        <rFont val="Calibri"/>
        <family val="2"/>
        <scheme val="minor"/>
      </rPr>
      <t>ENGL 102</t>
    </r>
    <r>
      <rPr>
        <sz val="10"/>
        <color theme="1"/>
        <rFont val="Calibri"/>
        <family val="2"/>
        <scheme val="minor"/>
      </rPr>
      <t xml:space="preserve"> Critical Reading and Writing (3 hrs)</t>
    </r>
  </si>
  <si>
    <r>
      <rPr>
        <b/>
        <sz val="10"/>
        <color theme="1"/>
        <rFont val="Calibri"/>
        <family val="2"/>
        <scheme val="minor"/>
      </rPr>
      <t>COMM 211</t>
    </r>
    <r>
      <rPr>
        <sz val="10"/>
        <color theme="1"/>
        <rFont val="Calibri"/>
        <family val="2"/>
        <scheme val="minor"/>
      </rPr>
      <t xml:space="preserve"> Introduction to Public Speaking (3 hrs)</t>
    </r>
  </si>
  <si>
    <t>YES/NO</t>
  </si>
  <si>
    <t>FaSpSu</t>
  </si>
  <si>
    <t>FaSp</t>
  </si>
  <si>
    <t>High</t>
  </si>
  <si>
    <t>Sem.</t>
  </si>
  <si>
    <t>Select Classification →</t>
  </si>
  <si>
    <t>Critical</t>
  </si>
  <si>
    <t>Schedule classes that are labeled "Critical" first, then "High", then the rest</t>
  </si>
  <si>
    <t>Credit Hours</t>
  </si>
  <si>
    <t>Semester Hours</t>
  </si>
  <si>
    <r>
      <rPr>
        <b/>
        <sz val="10"/>
        <color theme="1"/>
        <rFont val="Calibri"/>
        <family val="2"/>
        <scheme val="minor"/>
      </rPr>
      <t>CMPS 173</t>
    </r>
    <r>
      <rPr>
        <sz val="10"/>
        <color theme="1"/>
        <rFont val="Calibri"/>
        <family val="2"/>
        <scheme val="minor"/>
      </rPr>
      <t xml:space="preserve"> Software for Management of Data (3 hrs)</t>
    </r>
  </si>
  <si>
    <t>Priority</t>
  </si>
  <si>
    <t>Build your proposed Schedule for next semester</t>
  </si>
  <si>
    <t>Prefix</t>
  </si>
  <si>
    <t>Course #</t>
  </si>
  <si>
    <t>Approved Courses</t>
  </si>
  <si>
    <t>Alternate Courses</t>
  </si>
  <si>
    <t>Occupational Safety, Health and Environment</t>
  </si>
  <si>
    <r>
      <rPr>
        <b/>
        <sz val="10"/>
        <color theme="1"/>
        <rFont val="Calibri"/>
        <family val="2"/>
        <scheme val="minor"/>
      </rPr>
      <t>MATH 161</t>
    </r>
    <r>
      <rPr>
        <sz val="10"/>
        <color theme="1"/>
        <rFont val="Calibri"/>
        <family val="2"/>
        <scheme val="minor"/>
      </rPr>
      <t xml:space="preserve"> College Algebra (3 hrs)</t>
    </r>
  </si>
  <si>
    <r>
      <rPr>
        <b/>
        <sz val="10"/>
        <color theme="1"/>
        <rFont val="Calibri"/>
        <family val="2"/>
        <scheme val="minor"/>
      </rPr>
      <t>MATH 162</t>
    </r>
    <r>
      <rPr>
        <sz val="10"/>
        <color theme="1"/>
        <rFont val="Calibri"/>
        <family val="2"/>
        <scheme val="minor"/>
      </rPr>
      <t xml:space="preserve"> Plane Trigonometry (3hrs)</t>
    </r>
  </si>
  <si>
    <r>
      <rPr>
        <b/>
        <sz val="10"/>
        <color theme="1"/>
        <rFont val="Calibri"/>
        <family val="2"/>
        <scheme val="minor"/>
      </rPr>
      <t>MATH 241</t>
    </r>
    <r>
      <rPr>
        <sz val="10"/>
        <color theme="1"/>
        <rFont val="Calibri"/>
        <family val="2"/>
        <scheme val="minor"/>
      </rPr>
      <t xml:space="preserve"> Elementary Statistics (3 hrs)</t>
    </r>
  </si>
  <si>
    <r>
      <rPr>
        <b/>
        <sz val="10"/>
        <color theme="1"/>
        <rFont val="Calibri"/>
        <family val="2"/>
        <scheme val="minor"/>
      </rPr>
      <t xml:space="preserve">GBIO 151 </t>
    </r>
    <r>
      <rPr>
        <sz val="10"/>
        <color theme="1"/>
        <rFont val="Calibri"/>
        <family val="2"/>
        <scheme val="minor"/>
      </rPr>
      <t>General Biology I (3 hrs)</t>
    </r>
  </si>
  <si>
    <r>
      <rPr>
        <b/>
        <sz val="10"/>
        <color theme="1"/>
        <rFont val="Calibri"/>
        <family val="2"/>
        <scheme val="minor"/>
      </rPr>
      <t>BIOL 152</t>
    </r>
    <r>
      <rPr>
        <sz val="10"/>
        <color theme="1"/>
        <rFont val="Calibri"/>
        <family val="2"/>
        <scheme val="minor"/>
      </rPr>
      <t xml:space="preserve"> General Biology I  Lab (1 hr)</t>
    </r>
  </si>
  <si>
    <r>
      <rPr>
        <b/>
        <sz val="10"/>
        <color theme="1"/>
        <rFont val="Calibri"/>
        <family val="2"/>
        <scheme val="minor"/>
      </rPr>
      <t>CHEM 101</t>
    </r>
    <r>
      <rPr>
        <sz val="10"/>
        <color theme="1"/>
        <rFont val="Calibri"/>
        <family val="2"/>
        <scheme val="minor"/>
      </rPr>
      <t xml:space="preserve"> General Chemistry I (3 hrs)</t>
    </r>
  </si>
  <si>
    <r>
      <rPr>
        <b/>
        <sz val="10"/>
        <color theme="1"/>
        <rFont val="Calibri"/>
        <family val="2"/>
        <scheme val="minor"/>
      </rPr>
      <t>CLAB 103</t>
    </r>
    <r>
      <rPr>
        <sz val="10"/>
        <color theme="1"/>
        <rFont val="Calibri"/>
        <family val="2"/>
        <scheme val="minor"/>
      </rPr>
      <t xml:space="preserve"> General Chemistry I Lab (1 hr)</t>
    </r>
  </si>
  <si>
    <r>
      <rPr>
        <b/>
        <sz val="10"/>
        <color theme="1"/>
        <rFont val="Calibri"/>
        <family val="2"/>
        <scheme val="minor"/>
      </rPr>
      <t>PHYS 191</t>
    </r>
    <r>
      <rPr>
        <sz val="10"/>
        <color theme="1"/>
        <rFont val="Calibri"/>
        <family val="2"/>
        <scheme val="minor"/>
      </rPr>
      <t xml:space="preserve"> General Physics (3 hrs)</t>
    </r>
  </si>
  <si>
    <r>
      <rPr>
        <b/>
        <sz val="10"/>
        <color theme="1"/>
        <rFont val="Calibri"/>
        <family val="2"/>
        <scheme val="minor"/>
      </rPr>
      <t>PLAB 193</t>
    </r>
    <r>
      <rPr>
        <sz val="10"/>
        <color theme="1"/>
        <rFont val="Calibri"/>
        <family val="2"/>
        <scheme val="minor"/>
      </rPr>
      <t xml:space="preserve"> General Physics Lab (1 hr)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</si>
  <si>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>SE 101</t>
    </r>
    <r>
      <rPr>
        <sz val="10"/>
        <color theme="1"/>
        <rFont val="Calibri"/>
        <family val="2"/>
        <scheme val="minor"/>
      </rPr>
      <t xml:space="preserve"> (2 hrs)</t>
    </r>
  </si>
  <si>
    <r>
      <rPr>
        <b/>
        <sz val="10"/>
        <color theme="1"/>
        <rFont val="Calibri"/>
        <family val="2"/>
        <scheme val="minor"/>
      </rPr>
      <t>PSYC 101</t>
    </r>
    <r>
      <rPr>
        <sz val="10"/>
        <color theme="1"/>
        <rFont val="Calibri"/>
        <family val="2"/>
        <scheme val="minor"/>
      </rPr>
      <t xml:space="preserve"> General Psychology I (3 hrs)</t>
    </r>
  </si>
  <si>
    <t>CS</t>
  </si>
  <si>
    <r>
      <rPr>
        <b/>
        <sz val="10"/>
        <color theme="1"/>
        <rFont val="Calibri"/>
        <family val="2"/>
        <scheme val="minor"/>
      </rPr>
      <t>OSHE 112</t>
    </r>
    <r>
      <rPr>
        <sz val="10"/>
        <color theme="1"/>
        <rFont val="Calibri"/>
        <family val="2"/>
        <scheme val="minor"/>
      </rPr>
      <t xml:space="preserve"> Design of Hazard Controls (3 hrs)</t>
    </r>
  </si>
  <si>
    <r>
      <rPr>
        <b/>
        <sz val="10"/>
        <color theme="1"/>
        <rFont val="Calibri"/>
        <family val="2"/>
        <scheme val="minor"/>
      </rPr>
      <t>OSHE 121</t>
    </r>
    <r>
      <rPr>
        <sz val="10"/>
        <color theme="1"/>
        <rFont val="Calibri"/>
        <family val="2"/>
        <scheme val="minor"/>
      </rPr>
      <t xml:space="preserve"> Safety &amp; Health Program Management &amp; Administration (3 hrs)</t>
    </r>
  </si>
  <si>
    <r>
      <rPr>
        <b/>
        <sz val="10"/>
        <color theme="1"/>
        <rFont val="Calibri"/>
        <family val="2"/>
        <scheme val="minor"/>
      </rPr>
      <t>OSHE 231</t>
    </r>
    <r>
      <rPr>
        <sz val="10"/>
        <color theme="1"/>
        <rFont val="Calibri"/>
        <family val="2"/>
        <scheme val="minor"/>
      </rPr>
      <t xml:space="preserve"> Safety Laws, Regulations, and Standards (3 hrs)</t>
    </r>
  </si>
  <si>
    <r>
      <rPr>
        <b/>
        <sz val="10"/>
        <color theme="1"/>
        <rFont val="Calibri"/>
        <family val="2"/>
        <scheme val="minor"/>
      </rPr>
      <t>OSHE 242</t>
    </r>
    <r>
      <rPr>
        <sz val="10"/>
        <color theme="1"/>
        <rFont val="Calibri"/>
        <family val="2"/>
        <scheme val="minor"/>
      </rPr>
      <t xml:space="preserve"> Ergonomics (3 hrs)</t>
    </r>
  </si>
  <si>
    <r>
      <rPr>
        <b/>
        <sz val="10"/>
        <color theme="1"/>
        <rFont val="Calibri"/>
        <family val="2"/>
        <scheme val="minor"/>
      </rPr>
      <t xml:space="preserve">OSHE 251 </t>
    </r>
    <r>
      <rPr>
        <sz val="10"/>
        <color theme="1"/>
        <rFont val="Calibri"/>
        <family val="2"/>
        <scheme val="minor"/>
      </rPr>
      <t>Environmental Laws and Regulations (3 hrs)</t>
    </r>
  </si>
  <si>
    <r>
      <rPr>
        <b/>
        <sz val="10"/>
        <color theme="1"/>
        <rFont val="Calibri"/>
        <family val="2"/>
        <scheme val="minor"/>
      </rPr>
      <t>OSHE 261</t>
    </r>
    <r>
      <rPr>
        <sz val="10"/>
        <color theme="1"/>
        <rFont val="Calibri"/>
        <family val="2"/>
        <scheme val="minor"/>
      </rPr>
      <t xml:space="preserve"> Fire Protection and Prevention (3 hrs)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</si>
  <si>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
* GBIO 151 is eligible only if you have credit for or current registration in ENGL 101 or MATH 151/161 
* BIOL lab can be taken concurrently with BIO lecture
* CLAB 103 is eligible only if you have credit for or current registration in CHEM 101
* PLAB 193 is eligible only if you have credit for or current registration in PHYS 191 
* OSHE 112 is eligible only if you have credit for or current registration in OSHE 111
* OSHE 121 is eligible only if you have credit for or current registration in OSHE 111
* OSHE 242 is eligible only if you have credit for or current registration in MATH 241
* OSHE 381 is eligible only if you have credit for or current registration in PHYS 191 &amp; CHEM 101
* OSHE 382 is eligible only if you have credit for or current registration in OSHE 121
* OSHE 421 is eligible only if you have credit for or current registration in MATH 241
## You are eligible for OSHE 391-Internship when you finish most senior level courses</t>
    </r>
  </si>
  <si>
    <t>FLOW CHART</t>
  </si>
  <si>
    <r>
      <t>Select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FF00"/>
        <rFont val="Calibri"/>
        <family val="2"/>
        <scheme val="minor"/>
      </rPr>
      <t>YES</t>
    </r>
    <r>
      <rPr>
        <b/>
        <sz val="12"/>
        <color theme="1"/>
        <rFont val="Calibri"/>
        <family val="2"/>
        <scheme val="minor"/>
      </rPr>
      <t xml:space="preserve"> from the drop down button if: 
1. You took the class
2. Taking it this semester 
3. It transferred successfully, 
4. Received credit for it, or 
5. It was substituted for you.
Then Check the </t>
    </r>
    <r>
      <rPr>
        <b/>
        <sz val="12"/>
        <color rgb="FFFFFF00"/>
        <rFont val="Calibri"/>
        <family val="2"/>
        <scheme val="minor"/>
      </rPr>
      <t>Advising Sheet</t>
    </r>
    <r>
      <rPr>
        <b/>
        <sz val="12"/>
        <color theme="7" tint="0.39997558519241921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for the list of</t>
    </r>
    <r>
      <rPr>
        <b/>
        <sz val="12"/>
        <color theme="7" tint="0.39997558519241921"/>
        <rFont val="Calibri"/>
        <family val="2"/>
        <scheme val="minor"/>
      </rPr>
      <t xml:space="preserve"> </t>
    </r>
    <r>
      <rPr>
        <b/>
        <sz val="12"/>
        <color rgb="FFFFFF00"/>
        <rFont val="Calibri"/>
        <family val="2"/>
        <scheme val="minor"/>
      </rPr>
      <t>POSSIBLE</t>
    </r>
    <r>
      <rPr>
        <b/>
        <sz val="12"/>
        <rFont val="Calibri"/>
        <family val="2"/>
        <scheme val="minor"/>
      </rPr>
      <t xml:space="preserve"> classes to take</t>
    </r>
  </si>
  <si>
    <t>Advisor's Approval</t>
  </si>
  <si>
    <t>Advisor's Name</t>
  </si>
  <si>
    <t>Date</t>
  </si>
  <si>
    <t xml:space="preserve"> W#:</t>
  </si>
  <si>
    <t>Advisor Comments</t>
  </si>
  <si>
    <t>A</t>
  </si>
  <si>
    <t>B</t>
  </si>
  <si>
    <t>C</t>
  </si>
  <si>
    <t>D</t>
  </si>
  <si>
    <t>P</t>
  </si>
  <si>
    <t>Grade</t>
  </si>
  <si>
    <t>Student Comments</t>
  </si>
  <si>
    <r>
      <t xml:space="preserve">List Other Technical Courses Taken
</t>
    </r>
    <r>
      <rPr>
        <b/>
        <sz val="14"/>
        <color theme="1"/>
        <rFont val="Calibri"/>
        <family val="2"/>
      </rPr>
      <t>←</t>
    </r>
  </si>
  <si>
    <t>Natural Science (12 hrs)</t>
  </si>
  <si>
    <t>Computer Science (3 hrs)</t>
  </si>
  <si>
    <t>General Education (8 hrs)</t>
  </si>
  <si>
    <t>Mathematics (9 hrs)</t>
  </si>
  <si>
    <t>Associate of Applied Science</t>
  </si>
  <si>
    <t>Associate of Applied of Science</t>
  </si>
  <si>
    <t>MATH (9 hrs)</t>
  </si>
  <si>
    <t>OCCUPATIONAL SAFETY HEALTH &amp; ENV(24 hrs)</t>
  </si>
  <si>
    <t>PROFESSIONAL ELECTIVES</t>
  </si>
  <si>
    <t>ENGLISH (6 hrs)</t>
  </si>
  <si>
    <r>
      <t xml:space="preserve">TOTAL SEMESTER HOURS: </t>
    </r>
    <r>
      <rPr>
        <b/>
        <u/>
        <sz val="10"/>
        <color theme="1"/>
        <rFont val="Calibri"/>
        <family val="2"/>
        <scheme val="minor"/>
      </rPr>
      <t>62</t>
    </r>
  </si>
  <si>
    <t>Summer?</t>
  </si>
  <si>
    <r>
      <rPr>
        <b/>
        <sz val="10"/>
        <color theme="1"/>
        <rFont val="Calibri"/>
        <family val="2"/>
        <scheme val="minor"/>
      </rPr>
      <t>OSHE 141</t>
    </r>
    <r>
      <rPr>
        <sz val="10"/>
        <color theme="1"/>
        <rFont val="Calibri"/>
        <family val="2"/>
        <scheme val="minor"/>
      </rPr>
      <t xml:space="preserve"> Principles of Industrial Hygiene/Toxicology  (3 hrs)</t>
    </r>
  </si>
  <si>
    <t>NATURAL SCIENCES (12hrs)</t>
  </si>
  <si>
    <t>OTHER (6-8 hrs)</t>
  </si>
  <si>
    <r>
      <rPr>
        <b/>
        <sz val="10"/>
        <color theme="1"/>
        <rFont val="Calibri"/>
        <family val="2"/>
        <scheme val="minor"/>
      </rPr>
      <t>OSHE 141</t>
    </r>
    <r>
      <rPr>
        <sz val="10"/>
        <color theme="1"/>
        <rFont val="Calibri"/>
        <family val="2"/>
        <scheme val="minor"/>
      </rPr>
      <t>Principles of Industrial Hygiene/Toxicology  (3 hrs)</t>
    </r>
  </si>
  <si>
    <t>NATURAL SCIENCES (12 hrs)</t>
  </si>
  <si>
    <t>OTHER (6 - 8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</si>
</sst>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</font>
    <font>
      <b/>
      <u/>
      <sz val="28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293E5"/>
        <bgColor indexed="64"/>
      </patternFill>
    </fill>
    <fill>
      <patternFill patternType="solid">
        <fgColor rgb="FFEB5F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8F45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/>
      <bottom style="medium">
        <color auto="1"/>
      </bottom>
      <diagonal/>
    </border>
    <border>
      <left/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 style="thick">
        <color theme="0" tint="-0.34998626667073579"/>
      </right>
      <top/>
      <bottom/>
      <diagonal/>
    </border>
    <border>
      <left style="medium">
        <color indexed="64"/>
      </left>
      <right style="thick">
        <color theme="0" tint="-0.34998626667073579"/>
      </right>
      <top/>
      <bottom style="medium">
        <color auto="1"/>
      </bottom>
      <diagonal/>
    </border>
    <border>
      <left style="thick">
        <color theme="0" tint="-0.34998626667073579"/>
      </left>
      <right/>
      <top style="thin">
        <color theme="0" tint="-0.34998626667073579"/>
      </top>
      <bottom/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ck">
        <color theme="0" tint="-0.34998626667073579"/>
      </right>
      <top/>
      <bottom style="thin">
        <color theme="0" tint="-0.34998626667073579"/>
      </bottom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/>
      <diagonal/>
    </border>
    <border>
      <left/>
      <right style="thick">
        <color theme="0" tint="-0.34998626667073579"/>
      </right>
      <top style="thin">
        <color theme="0" tint="-0.34998626667073579"/>
      </top>
      <bottom/>
      <diagonal/>
    </border>
    <border>
      <left/>
      <right style="thick">
        <color theme="0" tint="-0.34998626667073579"/>
      </right>
      <top/>
      <bottom style="medium">
        <color auto="1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textRotation="90"/>
    </xf>
    <xf numFmtId="0" fontId="10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center" vertical="center" textRotation="18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7" borderId="39" xfId="0" applyFont="1" applyFill="1" applyBorder="1" applyAlignment="1" applyProtection="1">
      <alignment horizontal="center" vertical="center" textRotation="18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center" vertical="center"/>
    </xf>
    <xf numFmtId="0" fontId="2" fillId="0" borderId="17" xfId="0" applyFont="1" applyBorder="1" applyAlignment="1" applyProtection="1">
      <alignment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1" fillId="13" borderId="16" xfId="0" applyFont="1" applyFill="1" applyBorder="1" applyAlignment="1" applyProtection="1">
      <alignment horizontal="center" vertical="center"/>
    </xf>
    <xf numFmtId="0" fontId="1" fillId="13" borderId="22" xfId="0" applyFont="1" applyFill="1" applyBorder="1" applyAlignment="1" applyProtection="1">
      <alignment horizontal="center" vertical="center"/>
    </xf>
    <xf numFmtId="0" fontId="1" fillId="10" borderId="23" xfId="0" applyFont="1" applyFill="1" applyBorder="1" applyAlignment="1" applyProtection="1">
      <alignment horizontal="center" vertical="center"/>
    </xf>
    <xf numFmtId="0" fontId="1" fillId="10" borderId="16" xfId="0" applyFont="1" applyFill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2" xfId="0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Protection="1">
      <protection locked="0"/>
    </xf>
    <xf numFmtId="0" fontId="1" fillId="13" borderId="47" xfId="0" applyFont="1" applyFill="1" applyBorder="1" applyAlignment="1" applyProtection="1">
      <alignment horizontal="center" vertical="center"/>
    </xf>
    <xf numFmtId="0" fontId="1" fillId="10" borderId="48" xfId="0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8" borderId="54" xfId="0" applyFont="1" applyFill="1" applyBorder="1" applyAlignment="1" applyProtection="1">
      <alignment horizontal="center" vertical="center"/>
      <protection locked="0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18" borderId="55" xfId="0" applyFont="1" applyFill="1" applyBorder="1" applyAlignment="1" applyProtection="1">
      <alignment vertical="top" wrapText="1"/>
    </xf>
    <xf numFmtId="0" fontId="2" fillId="18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/>
    </xf>
    <xf numFmtId="0" fontId="2" fillId="0" borderId="65" xfId="0" applyFont="1" applyFill="1" applyBorder="1" applyAlignment="1" applyProtection="1">
      <alignment horizontal="left" vertical="top" wrapText="1"/>
    </xf>
    <xf numFmtId="0" fontId="0" fillId="0" borderId="65" xfId="0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left" vertical="top" wrapText="1"/>
    </xf>
    <xf numFmtId="0" fontId="11" fillId="0" borderId="14" xfId="0" applyFont="1" applyBorder="1" applyAlignment="1" applyProtection="1">
      <alignment horizontal="left"/>
    </xf>
    <xf numFmtId="49" fontId="0" fillId="15" borderId="0" xfId="0" applyNumberForma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15" borderId="15" xfId="0" applyFont="1" applyFill="1" applyBorder="1" applyAlignment="1" applyProtection="1">
      <alignment horizontal="center" vertical="center"/>
      <protection locked="0"/>
    </xf>
    <xf numFmtId="0" fontId="1" fillId="8" borderId="65" xfId="0" applyFont="1" applyFill="1" applyBorder="1" applyAlignment="1" applyProtection="1">
      <alignment horizontal="center" vertical="center" textRotation="180"/>
    </xf>
    <xf numFmtId="0" fontId="1" fillId="8" borderId="36" xfId="0" applyFont="1" applyFill="1" applyBorder="1" applyAlignment="1" applyProtection="1">
      <alignment horizontal="center" vertical="center" textRotation="180"/>
    </xf>
    <xf numFmtId="0" fontId="1" fillId="7" borderId="38" xfId="0" applyFont="1" applyFill="1" applyBorder="1" applyAlignment="1" applyProtection="1">
      <alignment horizontal="center" vertical="center" textRotation="180"/>
    </xf>
    <xf numFmtId="0" fontId="1" fillId="7" borderId="65" xfId="0" applyFont="1" applyFill="1" applyBorder="1" applyAlignment="1" applyProtection="1">
      <alignment horizontal="center" vertical="center" textRotation="180"/>
    </xf>
    <xf numFmtId="0" fontId="1" fillId="7" borderId="36" xfId="0" applyFont="1" applyFill="1" applyBorder="1" applyAlignment="1" applyProtection="1">
      <alignment horizontal="center" vertical="center" textRotation="180"/>
    </xf>
    <xf numFmtId="0" fontId="0" fillId="17" borderId="0" xfId="0" applyFill="1" applyAlignment="1" applyProtection="1">
      <alignment horizontal="center" vertical="top" wrapText="1"/>
      <protection locked="0"/>
    </xf>
    <xf numFmtId="0" fontId="3" fillId="13" borderId="14" xfId="0" applyFont="1" applyFill="1" applyBorder="1" applyAlignment="1" applyProtection="1">
      <alignment horizontal="center" vertical="center"/>
      <protection locked="0"/>
    </xf>
    <xf numFmtId="164" fontId="3" fillId="13" borderId="0" xfId="0" applyNumberFormat="1" applyFont="1" applyFill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right"/>
    </xf>
    <xf numFmtId="0" fontId="8" fillId="6" borderId="0" xfId="0" applyFont="1" applyFill="1" applyBorder="1" applyAlignment="1" applyProtection="1">
      <alignment horizontal="center" wrapText="1"/>
    </xf>
    <xf numFmtId="0" fontId="9" fillId="6" borderId="0" xfId="0" applyFont="1" applyFill="1" applyBorder="1" applyAlignment="1" applyProtection="1">
      <alignment horizontal="center" wrapText="1"/>
    </xf>
    <xf numFmtId="0" fontId="3" fillId="6" borderId="0" xfId="0" applyFont="1" applyFill="1" applyBorder="1" applyAlignment="1" applyProtection="1">
      <alignment horizontal="center"/>
    </xf>
    <xf numFmtId="0" fontId="2" fillId="15" borderId="15" xfId="0" applyFont="1" applyFill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0" xfId="0" applyFont="1" applyBorder="1" applyAlignment="1" applyProtection="1">
      <alignment horizontal="left" vertical="top" wrapText="1"/>
    </xf>
    <xf numFmtId="0" fontId="2" fillId="0" borderId="61" xfId="0" applyFont="1" applyBorder="1" applyAlignment="1" applyProtection="1">
      <alignment horizontal="left" vertical="top" wrapText="1"/>
    </xf>
    <xf numFmtId="0" fontId="2" fillId="0" borderId="33" xfId="0" applyFont="1" applyBorder="1" applyAlignment="1" applyProtection="1">
      <alignment horizontal="left" vertical="top" wrapText="1"/>
    </xf>
    <xf numFmtId="0" fontId="2" fillId="0" borderId="62" xfId="0" applyFont="1" applyBorder="1" applyAlignment="1" applyProtection="1">
      <alignment horizontal="left" vertical="top" wrapText="1"/>
    </xf>
    <xf numFmtId="0" fontId="3" fillId="11" borderId="41" xfId="0" applyFont="1" applyFill="1" applyBorder="1" applyAlignment="1" applyProtection="1">
      <alignment horizontal="center" vertical="center"/>
    </xf>
    <xf numFmtId="0" fontId="3" fillId="11" borderId="14" xfId="0" applyFont="1" applyFill="1" applyBorder="1" applyAlignment="1" applyProtection="1">
      <alignment horizontal="center" vertical="center"/>
    </xf>
    <xf numFmtId="0" fontId="3" fillId="11" borderId="42" xfId="0" applyFont="1" applyFill="1" applyBorder="1" applyAlignment="1" applyProtection="1">
      <alignment horizontal="center" vertical="center"/>
    </xf>
    <xf numFmtId="0" fontId="3" fillId="11" borderId="43" xfId="0" applyFont="1" applyFill="1" applyBorder="1" applyAlignment="1" applyProtection="1">
      <alignment horizontal="center" vertical="center"/>
    </xf>
    <xf numFmtId="0" fontId="3" fillId="11" borderId="27" xfId="0" applyFont="1" applyFill="1" applyBorder="1" applyAlignment="1" applyProtection="1">
      <alignment horizontal="center" vertical="center"/>
    </xf>
    <xf numFmtId="0" fontId="3" fillId="11" borderId="44" xfId="0" applyFont="1" applyFill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14" fontId="11" fillId="0" borderId="14" xfId="0" applyNumberFormat="1" applyFont="1" applyBorder="1" applyAlignment="1" applyProtection="1">
      <alignment horizontal="left"/>
    </xf>
    <xf numFmtId="0" fontId="11" fillId="0" borderId="14" xfId="0" applyFont="1" applyBorder="1" applyAlignment="1" applyProtection="1">
      <alignment horizontal="left"/>
    </xf>
    <xf numFmtId="0" fontId="10" fillId="0" borderId="14" xfId="0" applyFont="1" applyBorder="1" applyAlignment="1" applyProtection="1">
      <alignment horizontal="right" wrapText="1"/>
    </xf>
    <xf numFmtId="0" fontId="2" fillId="0" borderId="14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wrapText="1"/>
    </xf>
    <xf numFmtId="0" fontId="15" fillId="13" borderId="14" xfId="0" applyFont="1" applyFill="1" applyBorder="1" applyAlignment="1" applyProtection="1">
      <alignment horizontal="center" vertical="center"/>
    </xf>
    <xf numFmtId="0" fontId="19" fillId="14" borderId="0" xfId="1" applyFont="1" applyFill="1" applyAlignment="1" applyProtection="1">
      <alignment horizontal="center" vertical="center"/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2" fillId="6" borderId="15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" fillId="19" borderId="11" xfId="0" applyFont="1" applyFill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left" vertical="center" wrapText="1"/>
    </xf>
    <xf numFmtId="0" fontId="1" fillId="19" borderId="56" xfId="0" applyFont="1" applyFill="1" applyBorder="1" applyAlignment="1" applyProtection="1">
      <alignment horizontal="center" vertical="center" textRotation="90"/>
    </xf>
    <xf numFmtId="0" fontId="1" fillId="4" borderId="0" xfId="0" applyFont="1" applyFill="1" applyAlignment="1" applyProtection="1">
      <alignment horizontal="left" vertical="center" wrapText="1"/>
    </xf>
    <xf numFmtId="0" fontId="1" fillId="8" borderId="4" xfId="0" applyFont="1" applyFill="1" applyBorder="1" applyAlignment="1" applyProtection="1">
      <alignment vertical="center" textRotation="90"/>
    </xf>
    <xf numFmtId="0" fontId="10" fillId="8" borderId="5" xfId="0" applyFont="1" applyFill="1" applyBorder="1" applyAlignment="1" applyProtection="1">
      <alignment horizontal="center" vertical="center" wrapText="1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0" fontId="1" fillId="19" borderId="63" xfId="0" applyFont="1" applyFill="1" applyBorder="1" applyAlignment="1" applyProtection="1">
      <alignment horizontal="center" vertical="center" textRotation="90"/>
    </xf>
    <xf numFmtId="0" fontId="1" fillId="19" borderId="64" xfId="0" applyFont="1" applyFill="1" applyBorder="1" applyAlignment="1" applyProtection="1">
      <alignment horizontal="center" vertical="center" textRotation="90"/>
    </xf>
    <xf numFmtId="0" fontId="2" fillId="0" borderId="31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66" xfId="0" applyFont="1" applyBorder="1" applyAlignment="1" applyProtection="1">
      <alignment horizontal="left" vertical="top" wrapText="1"/>
    </xf>
    <xf numFmtId="0" fontId="1" fillId="8" borderId="29" xfId="0" applyFont="1" applyFill="1" applyBorder="1" applyAlignment="1" applyProtection="1">
      <alignment vertical="center" textRotation="90"/>
    </xf>
    <xf numFmtId="0" fontId="10" fillId="8" borderId="57" xfId="0" applyFont="1" applyFill="1" applyBorder="1" applyAlignment="1" applyProtection="1">
      <alignment horizontal="center" vertical="center" wrapText="1"/>
    </xf>
    <xf numFmtId="0" fontId="1" fillId="8" borderId="58" xfId="0" applyFont="1" applyFill="1" applyBorder="1" applyAlignment="1" applyProtection="1">
      <alignment horizontal="center" vertical="center"/>
    </xf>
    <xf numFmtId="0" fontId="1" fillId="8" borderId="59" xfId="0" applyFont="1" applyFill="1" applyBorder="1" applyAlignment="1" applyProtection="1">
      <alignment horizontal="center" vertical="center"/>
    </xf>
    <xf numFmtId="0" fontId="1" fillId="19" borderId="29" xfId="0" applyFont="1" applyFill="1" applyBorder="1" applyAlignment="1" applyProtection="1">
      <alignment vertical="center" textRotation="90"/>
    </xf>
    <xf numFmtId="0" fontId="1" fillId="19" borderId="29" xfId="0" applyFont="1" applyFill="1" applyBorder="1" applyAlignment="1" applyProtection="1">
      <alignment horizontal="center" vertical="center" textRotation="90"/>
    </xf>
    <xf numFmtId="0" fontId="13" fillId="12" borderId="0" xfId="0" applyFont="1" applyFill="1" applyAlignment="1" applyProtection="1">
      <alignment horizontal="center" vertical="center"/>
    </xf>
    <xf numFmtId="0" fontId="14" fillId="0" borderId="0" xfId="0" applyFont="1" applyProtection="1"/>
    <xf numFmtId="0" fontId="0" fillId="0" borderId="17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1" fillId="9" borderId="29" xfId="0" applyFont="1" applyFill="1" applyBorder="1" applyAlignment="1" applyProtection="1">
      <alignment horizontal="center" vertical="center" textRotation="90"/>
    </xf>
    <xf numFmtId="0" fontId="1" fillId="9" borderId="30" xfId="0" applyFont="1" applyFill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0" fillId="0" borderId="0" xfId="0" applyAlignment="1" applyProtection="1">
      <alignment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textRotation="180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textRotation="18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4" borderId="0" xfId="0" applyFill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1" fillId="10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15" fillId="7" borderId="51" xfId="0" applyFont="1" applyFill="1" applyBorder="1" applyAlignment="1" applyProtection="1">
      <alignment horizontal="center" vertical="center"/>
    </xf>
    <xf numFmtId="0" fontId="1" fillId="7" borderId="68" xfId="0" applyFont="1" applyFill="1" applyBorder="1" applyAlignment="1" applyProtection="1">
      <alignment horizontal="center" vertical="center"/>
    </xf>
    <xf numFmtId="0" fontId="1" fillId="7" borderId="52" xfId="0" applyFont="1" applyFill="1" applyBorder="1" applyAlignment="1" applyProtection="1">
      <alignment horizontal="center" vertical="center"/>
    </xf>
    <xf numFmtId="0" fontId="0" fillId="0" borderId="53" xfId="0" applyBorder="1" applyProtection="1"/>
    <xf numFmtId="0" fontId="0" fillId="16" borderId="0" xfId="0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62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42FC54"/>
        </patternFill>
      </fill>
    </dxf>
    <dxf>
      <fill>
        <patternFill>
          <bgColor rgb="FFFF616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38F457"/>
      <color rgb="FF42FC54"/>
      <color rgb="FFC293E5"/>
      <color rgb="FFEB5FC0"/>
      <color rgb="FFFF6165"/>
      <color rgb="FFF76859"/>
      <color rgb="FFE7BE91"/>
      <color rgb="FFFCD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16</xdr:row>
      <xdr:rowOff>214312</xdr:rowOff>
    </xdr:from>
    <xdr:to>
      <xdr:col>12</xdr:col>
      <xdr:colOff>343180</xdr:colOff>
      <xdr:row>17</xdr:row>
      <xdr:rowOff>381001</xdr:rowOff>
    </xdr:to>
    <xdr:sp macro="" textlink="">
      <xdr:nvSpPr>
        <xdr:cNvPr id="3" name="Up Arrow 2"/>
        <xdr:cNvSpPr/>
      </xdr:nvSpPr>
      <xdr:spPr>
        <a:xfrm rot="10800000">
          <a:off x="8191500" y="5000625"/>
          <a:ext cx="295555" cy="476251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438150</xdr:colOff>
      <xdr:row>16</xdr:row>
      <xdr:rowOff>222817</xdr:rowOff>
    </xdr:from>
    <xdr:to>
      <xdr:col>13</xdr:col>
      <xdr:colOff>126486</xdr:colOff>
      <xdr:row>17</xdr:row>
      <xdr:rowOff>389506</xdr:rowOff>
    </xdr:to>
    <xdr:sp macro="" textlink="">
      <xdr:nvSpPr>
        <xdr:cNvPr id="4" name="Up Arrow 3"/>
        <xdr:cNvSpPr/>
      </xdr:nvSpPr>
      <xdr:spPr>
        <a:xfrm rot="10800000">
          <a:off x="8596993" y="5077846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185057</xdr:colOff>
      <xdr:row>16</xdr:row>
      <xdr:rowOff>227238</xdr:rowOff>
    </xdr:from>
    <xdr:to>
      <xdr:col>13</xdr:col>
      <xdr:colOff>480612</xdr:colOff>
      <xdr:row>17</xdr:row>
      <xdr:rowOff>393927</xdr:rowOff>
    </xdr:to>
    <xdr:sp macro="" textlink="">
      <xdr:nvSpPr>
        <xdr:cNvPr id="5" name="Up Arrow 4"/>
        <xdr:cNvSpPr/>
      </xdr:nvSpPr>
      <xdr:spPr>
        <a:xfrm rot="10800000">
          <a:off x="8953500" y="508226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575582</xdr:colOff>
      <xdr:row>16</xdr:row>
      <xdr:rowOff>235743</xdr:rowOff>
    </xdr:from>
    <xdr:to>
      <xdr:col>14</xdr:col>
      <xdr:colOff>263918</xdr:colOff>
      <xdr:row>17</xdr:row>
      <xdr:rowOff>402432</xdr:rowOff>
    </xdr:to>
    <xdr:sp macro="" textlink="">
      <xdr:nvSpPr>
        <xdr:cNvPr id="6" name="Up Arrow 5"/>
        <xdr:cNvSpPr/>
      </xdr:nvSpPr>
      <xdr:spPr>
        <a:xfrm rot="10800000">
          <a:off x="9344025" y="509077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332014</xdr:colOff>
      <xdr:row>16</xdr:row>
      <xdr:rowOff>243568</xdr:rowOff>
    </xdr:from>
    <xdr:to>
      <xdr:col>15</xdr:col>
      <xdr:colOff>17969</xdr:colOff>
      <xdr:row>17</xdr:row>
      <xdr:rowOff>410257</xdr:rowOff>
    </xdr:to>
    <xdr:sp macro="" textlink="">
      <xdr:nvSpPr>
        <xdr:cNvPr id="7" name="Up Arrow 6"/>
        <xdr:cNvSpPr/>
      </xdr:nvSpPr>
      <xdr:spPr>
        <a:xfrm rot="10800000">
          <a:off x="9710057" y="509859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112939</xdr:colOff>
      <xdr:row>16</xdr:row>
      <xdr:rowOff>252073</xdr:rowOff>
    </xdr:from>
    <xdr:to>
      <xdr:col>15</xdr:col>
      <xdr:colOff>410875</xdr:colOff>
      <xdr:row>17</xdr:row>
      <xdr:rowOff>418762</xdr:rowOff>
    </xdr:to>
    <xdr:sp macro="" textlink="">
      <xdr:nvSpPr>
        <xdr:cNvPr id="8" name="Up Arrow 7"/>
        <xdr:cNvSpPr/>
      </xdr:nvSpPr>
      <xdr:spPr>
        <a:xfrm rot="10800000">
          <a:off x="10100582" y="510710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469446</xdr:colOff>
      <xdr:row>16</xdr:row>
      <xdr:rowOff>256494</xdr:rowOff>
    </xdr:from>
    <xdr:to>
      <xdr:col>16</xdr:col>
      <xdr:colOff>155401</xdr:colOff>
      <xdr:row>17</xdr:row>
      <xdr:rowOff>423183</xdr:rowOff>
    </xdr:to>
    <xdr:sp macro="" textlink="">
      <xdr:nvSpPr>
        <xdr:cNvPr id="9" name="Up Arrow 8"/>
        <xdr:cNvSpPr/>
      </xdr:nvSpPr>
      <xdr:spPr>
        <a:xfrm rot="10800000">
          <a:off x="10457089" y="5111523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250371</xdr:colOff>
      <xdr:row>16</xdr:row>
      <xdr:rowOff>264999</xdr:rowOff>
    </xdr:from>
    <xdr:to>
      <xdr:col>16</xdr:col>
      <xdr:colOff>548307</xdr:colOff>
      <xdr:row>17</xdr:row>
      <xdr:rowOff>431688</xdr:rowOff>
    </xdr:to>
    <xdr:sp macro="" textlink="">
      <xdr:nvSpPr>
        <xdr:cNvPr id="10" name="Up Arrow 9"/>
        <xdr:cNvSpPr/>
      </xdr:nvSpPr>
      <xdr:spPr>
        <a:xfrm rot="10800000">
          <a:off x="10847614" y="5120028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6804</xdr:colOff>
      <xdr:row>16</xdr:row>
      <xdr:rowOff>267379</xdr:rowOff>
    </xdr:from>
    <xdr:to>
      <xdr:col>17</xdr:col>
      <xdr:colOff>302359</xdr:colOff>
      <xdr:row>17</xdr:row>
      <xdr:rowOff>434068</xdr:rowOff>
    </xdr:to>
    <xdr:sp macro="" textlink="">
      <xdr:nvSpPr>
        <xdr:cNvPr id="11" name="Up Arrow 10"/>
        <xdr:cNvSpPr/>
      </xdr:nvSpPr>
      <xdr:spPr>
        <a:xfrm rot="10800000">
          <a:off x="11213647" y="5122408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397329</xdr:colOff>
      <xdr:row>16</xdr:row>
      <xdr:rowOff>275884</xdr:rowOff>
    </xdr:from>
    <xdr:to>
      <xdr:col>18</xdr:col>
      <xdr:colOff>85665</xdr:colOff>
      <xdr:row>17</xdr:row>
      <xdr:rowOff>442573</xdr:rowOff>
    </xdr:to>
    <xdr:sp macro="" textlink="">
      <xdr:nvSpPr>
        <xdr:cNvPr id="12" name="Up Arrow 11"/>
        <xdr:cNvSpPr/>
      </xdr:nvSpPr>
      <xdr:spPr>
        <a:xfrm rot="10800000">
          <a:off x="11604172" y="5130913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54429</xdr:colOff>
      <xdr:row>19</xdr:row>
      <xdr:rowOff>4083</xdr:rowOff>
    </xdr:from>
    <xdr:to>
      <xdr:col>12</xdr:col>
      <xdr:colOff>349984</xdr:colOff>
      <xdr:row>20</xdr:row>
      <xdr:rowOff>0</xdr:rowOff>
    </xdr:to>
    <xdr:sp macro="" textlink="">
      <xdr:nvSpPr>
        <xdr:cNvPr id="13" name="Up Arrow 12"/>
        <xdr:cNvSpPr/>
      </xdr:nvSpPr>
      <xdr:spPr>
        <a:xfrm>
          <a:off x="8213272" y="6056540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444954</xdr:colOff>
      <xdr:row>19</xdr:row>
      <xdr:rowOff>12588</xdr:rowOff>
    </xdr:from>
    <xdr:to>
      <xdr:col>13</xdr:col>
      <xdr:colOff>133290</xdr:colOff>
      <xdr:row>20</xdr:row>
      <xdr:rowOff>0</xdr:rowOff>
    </xdr:to>
    <xdr:sp macro="" textlink="">
      <xdr:nvSpPr>
        <xdr:cNvPr id="14" name="Up Arrow 13"/>
        <xdr:cNvSpPr/>
      </xdr:nvSpPr>
      <xdr:spPr>
        <a:xfrm>
          <a:off x="8603797" y="6065045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191861</xdr:colOff>
      <xdr:row>19</xdr:row>
      <xdr:rowOff>17009</xdr:rowOff>
    </xdr:from>
    <xdr:to>
      <xdr:col>13</xdr:col>
      <xdr:colOff>487416</xdr:colOff>
      <xdr:row>20</xdr:row>
      <xdr:rowOff>0</xdr:rowOff>
    </xdr:to>
    <xdr:sp macro="" textlink="">
      <xdr:nvSpPr>
        <xdr:cNvPr id="15" name="Up Arrow 14"/>
        <xdr:cNvSpPr/>
      </xdr:nvSpPr>
      <xdr:spPr>
        <a:xfrm>
          <a:off x="8960304" y="6069466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582386</xdr:colOff>
      <xdr:row>19</xdr:row>
      <xdr:rowOff>25514</xdr:rowOff>
    </xdr:from>
    <xdr:to>
      <xdr:col>14</xdr:col>
      <xdr:colOff>270722</xdr:colOff>
      <xdr:row>20</xdr:row>
      <xdr:rowOff>0</xdr:rowOff>
    </xdr:to>
    <xdr:sp macro="" textlink="">
      <xdr:nvSpPr>
        <xdr:cNvPr id="16" name="Up Arrow 15"/>
        <xdr:cNvSpPr/>
      </xdr:nvSpPr>
      <xdr:spPr>
        <a:xfrm>
          <a:off x="9350829" y="6077971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338818</xdr:colOff>
      <xdr:row>19</xdr:row>
      <xdr:rowOff>33339</xdr:rowOff>
    </xdr:from>
    <xdr:to>
      <xdr:col>15</xdr:col>
      <xdr:colOff>24773</xdr:colOff>
      <xdr:row>20</xdr:row>
      <xdr:rowOff>0</xdr:rowOff>
    </xdr:to>
    <xdr:sp macro="" textlink="">
      <xdr:nvSpPr>
        <xdr:cNvPr id="17" name="Up Arrow 16"/>
        <xdr:cNvSpPr/>
      </xdr:nvSpPr>
      <xdr:spPr>
        <a:xfrm>
          <a:off x="9716861" y="6085796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119743</xdr:colOff>
      <xdr:row>19</xdr:row>
      <xdr:rowOff>41844</xdr:rowOff>
    </xdr:from>
    <xdr:to>
      <xdr:col>15</xdr:col>
      <xdr:colOff>417679</xdr:colOff>
      <xdr:row>20</xdr:row>
      <xdr:rowOff>0</xdr:rowOff>
    </xdr:to>
    <xdr:sp macro="" textlink="">
      <xdr:nvSpPr>
        <xdr:cNvPr id="18" name="Up Arrow 17"/>
        <xdr:cNvSpPr/>
      </xdr:nvSpPr>
      <xdr:spPr>
        <a:xfrm>
          <a:off x="10107386" y="6094301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476250</xdr:colOff>
      <xdr:row>19</xdr:row>
      <xdr:rowOff>46265</xdr:rowOff>
    </xdr:from>
    <xdr:to>
      <xdr:col>16</xdr:col>
      <xdr:colOff>162205</xdr:colOff>
      <xdr:row>20</xdr:row>
      <xdr:rowOff>0</xdr:rowOff>
    </xdr:to>
    <xdr:sp macro="" textlink="">
      <xdr:nvSpPr>
        <xdr:cNvPr id="19" name="Up Arrow 18"/>
        <xdr:cNvSpPr/>
      </xdr:nvSpPr>
      <xdr:spPr>
        <a:xfrm>
          <a:off x="10463893" y="6098722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257175</xdr:colOff>
      <xdr:row>19</xdr:row>
      <xdr:rowOff>54770</xdr:rowOff>
    </xdr:from>
    <xdr:to>
      <xdr:col>16</xdr:col>
      <xdr:colOff>555111</xdr:colOff>
      <xdr:row>20</xdr:row>
      <xdr:rowOff>0</xdr:rowOff>
    </xdr:to>
    <xdr:sp macro="" textlink="">
      <xdr:nvSpPr>
        <xdr:cNvPr id="20" name="Up Arrow 19"/>
        <xdr:cNvSpPr/>
      </xdr:nvSpPr>
      <xdr:spPr>
        <a:xfrm>
          <a:off x="10854418" y="6107227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13608</xdr:colOff>
      <xdr:row>19</xdr:row>
      <xdr:rowOff>57150</xdr:rowOff>
    </xdr:from>
    <xdr:to>
      <xdr:col>17</xdr:col>
      <xdr:colOff>309163</xdr:colOff>
      <xdr:row>20</xdr:row>
      <xdr:rowOff>0</xdr:rowOff>
    </xdr:to>
    <xdr:sp macro="" textlink="">
      <xdr:nvSpPr>
        <xdr:cNvPr id="21" name="Up Arrow 20"/>
        <xdr:cNvSpPr/>
      </xdr:nvSpPr>
      <xdr:spPr>
        <a:xfrm>
          <a:off x="11220451" y="6109607"/>
          <a:ext cx="295555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404133</xdr:colOff>
      <xdr:row>19</xdr:row>
      <xdr:rowOff>65655</xdr:rowOff>
    </xdr:from>
    <xdr:to>
      <xdr:col>18</xdr:col>
      <xdr:colOff>92469</xdr:colOff>
      <xdr:row>20</xdr:row>
      <xdr:rowOff>0</xdr:rowOff>
    </xdr:to>
    <xdr:sp macro="" textlink="">
      <xdr:nvSpPr>
        <xdr:cNvPr id="22" name="Up Arrow 21"/>
        <xdr:cNvSpPr/>
      </xdr:nvSpPr>
      <xdr:spPr>
        <a:xfrm>
          <a:off x="11610976" y="6118112"/>
          <a:ext cx="297936" cy="482374"/>
        </a:xfrm>
        <a:prstGeom prst="upArrow">
          <a:avLst/>
        </a:prstGeom>
        <a:solidFill>
          <a:srgbClr val="38F457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203586</xdr:colOff>
      <xdr:row>11</xdr:row>
      <xdr:rowOff>8333</xdr:rowOff>
    </xdr:from>
    <xdr:to>
      <xdr:col>21</xdr:col>
      <xdr:colOff>78921</xdr:colOff>
      <xdr:row>11</xdr:row>
      <xdr:rowOff>301785</xdr:rowOff>
    </xdr:to>
    <xdr:sp macro="" textlink="">
      <xdr:nvSpPr>
        <xdr:cNvPr id="9" name="Up Arrow 8"/>
        <xdr:cNvSpPr/>
      </xdr:nvSpPr>
      <xdr:spPr>
        <a:xfrm rot="16200000">
          <a:off x="15577428" y="3408266"/>
          <a:ext cx="293452" cy="484935"/>
        </a:xfrm>
        <a:prstGeom prst="up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ET%20Files\IET%20Students\Advising\Advising%20Fillable%20Sheets\Version%202\oshe_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HE"/>
      <sheetName val="Advising Sheet"/>
      <sheetName val="Standing"/>
      <sheetName val="Select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utheastern.edu/acad_research/depts/iet/undergrad_degree/oshe/pdfs/flowchart_bs_osh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40"/>
  <sheetViews>
    <sheetView tabSelected="1" zoomScale="85" zoomScaleNormal="85" workbookViewId="0">
      <selection activeCell="D4" sqref="D4:E4"/>
    </sheetView>
  </sheetViews>
  <sheetFormatPr defaultRowHeight="15" x14ac:dyDescent="0.25"/>
  <cols>
    <col min="1" max="1" width="3.7109375" style="135" bestFit="1" customWidth="1"/>
    <col min="2" max="2" width="5.85546875" style="135" customWidth="1"/>
    <col min="3" max="3" width="8.85546875" style="9" customWidth="1"/>
    <col min="4" max="4" width="11.28515625" style="16" customWidth="1"/>
    <col min="5" max="5" width="35.85546875" style="151" customWidth="1"/>
    <col min="6" max="6" width="7.5703125" style="151" customWidth="1"/>
    <col min="7" max="7" width="9.42578125" style="137" customWidth="1"/>
    <col min="8" max="8" width="11.28515625" style="16" customWidth="1"/>
    <col min="9" max="9" width="34.5703125" style="152" customWidth="1"/>
    <col min="10" max="10" width="3.7109375" style="150" bestFit="1" customWidth="1"/>
    <col min="11" max="16384" width="9.140625" style="50"/>
  </cols>
  <sheetData>
    <row r="1" spans="1:29" s="101" customFormat="1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102" customFormat="1" ht="21" customHeight="1" x14ac:dyDescent="0.35">
      <c r="A2" s="73" t="s">
        <v>31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13.5" customHeight="1" x14ac:dyDescent="0.25">
      <c r="A3" s="75" t="s">
        <v>71</v>
      </c>
      <c r="B3" s="75"/>
      <c r="C3" s="75"/>
      <c r="D3" s="75"/>
      <c r="E3" s="75"/>
      <c r="F3" s="75"/>
      <c r="G3" s="75"/>
      <c r="H3" s="75"/>
      <c r="I3" s="75"/>
      <c r="J3" s="75"/>
    </row>
    <row r="4" spans="1:29" ht="15.75" customHeight="1" thickBot="1" x14ac:dyDescent="0.3">
      <c r="A4" s="18" t="s">
        <v>6</v>
      </c>
      <c r="B4" s="18"/>
      <c r="C4" s="103"/>
      <c r="D4" s="63"/>
      <c r="E4" s="63"/>
      <c r="F4" s="104"/>
      <c r="G4" s="104"/>
      <c r="H4" s="105" t="s">
        <v>56</v>
      </c>
      <c r="I4" s="61"/>
      <c r="J4" s="61"/>
    </row>
    <row r="5" spans="1:29" s="9" customFormat="1" ht="18" customHeight="1" thickBot="1" x14ac:dyDescent="0.25">
      <c r="A5" s="6"/>
      <c r="B5" s="5" t="s">
        <v>63</v>
      </c>
      <c r="C5" s="5" t="s">
        <v>18</v>
      </c>
      <c r="D5" s="5" t="s">
        <v>14</v>
      </c>
      <c r="E5" s="5" t="s">
        <v>7</v>
      </c>
      <c r="F5" s="5" t="s">
        <v>63</v>
      </c>
      <c r="G5" s="5" t="s">
        <v>18</v>
      </c>
      <c r="H5" s="5" t="s">
        <v>14</v>
      </c>
      <c r="I5" s="7" t="s">
        <v>8</v>
      </c>
      <c r="J5" s="8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2.5" customHeight="1" thickTop="1" x14ac:dyDescent="0.25">
      <c r="A6" s="106" t="s">
        <v>9</v>
      </c>
      <c r="B6" s="51"/>
      <c r="C6" s="19" t="s">
        <v>15</v>
      </c>
      <c r="D6" s="4" t="s">
        <v>1</v>
      </c>
      <c r="E6" s="20" t="s">
        <v>10</v>
      </c>
      <c r="F6" s="51"/>
      <c r="G6" s="22" t="s">
        <v>15</v>
      </c>
      <c r="H6" s="4" t="s">
        <v>1</v>
      </c>
      <c r="I6" s="107" t="s">
        <v>11</v>
      </c>
      <c r="J6" s="64" t="s">
        <v>73</v>
      </c>
    </row>
    <row r="7" spans="1:29" ht="21.75" customHeight="1" thickBot="1" x14ac:dyDescent="0.3">
      <c r="A7" s="108"/>
      <c r="B7" s="51"/>
      <c r="C7" s="24" t="s">
        <v>15</v>
      </c>
      <c r="D7" s="4" t="s">
        <v>1</v>
      </c>
      <c r="E7" s="25" t="s">
        <v>12</v>
      </c>
      <c r="F7" s="51"/>
      <c r="G7" s="24" t="s">
        <v>16</v>
      </c>
      <c r="H7" s="4" t="s">
        <v>1</v>
      </c>
      <c r="I7" s="107" t="s">
        <v>44</v>
      </c>
      <c r="J7" s="64"/>
      <c r="L7" s="109" t="s">
        <v>52</v>
      </c>
      <c r="M7" s="109"/>
      <c r="N7" s="109"/>
      <c r="O7" s="109"/>
      <c r="P7" s="109"/>
    </row>
    <row r="8" spans="1:29" ht="28.5" customHeight="1" thickTop="1" thickBot="1" x14ac:dyDescent="0.3">
      <c r="A8" s="110"/>
      <c r="B8" s="27"/>
      <c r="C8" s="111" t="s">
        <v>66</v>
      </c>
      <c r="D8" s="112"/>
      <c r="E8" s="113"/>
      <c r="F8" s="51"/>
      <c r="G8" s="24" t="s">
        <v>16</v>
      </c>
      <c r="H8" s="4" t="s">
        <v>1</v>
      </c>
      <c r="I8" s="107" t="s">
        <v>45</v>
      </c>
      <c r="J8" s="64"/>
      <c r="L8" s="109"/>
      <c r="M8" s="109"/>
      <c r="N8" s="109"/>
      <c r="O8" s="109"/>
      <c r="P8" s="109"/>
    </row>
    <row r="9" spans="1:29" ht="28.5" customHeight="1" thickTop="1" x14ac:dyDescent="0.25">
      <c r="A9" s="114" t="s">
        <v>79</v>
      </c>
      <c r="B9" s="51"/>
      <c r="C9" s="22" t="s">
        <v>15</v>
      </c>
      <c r="D9" s="14" t="s">
        <v>1</v>
      </c>
      <c r="E9" s="20" t="s">
        <v>35</v>
      </c>
      <c r="F9" s="51"/>
      <c r="G9" s="24" t="s">
        <v>16</v>
      </c>
      <c r="H9" s="4" t="s">
        <v>1</v>
      </c>
      <c r="I9" s="107" t="s">
        <v>78</v>
      </c>
      <c r="J9" s="64"/>
      <c r="L9" s="109"/>
      <c r="M9" s="109"/>
      <c r="N9" s="109"/>
      <c r="O9" s="109"/>
      <c r="P9" s="109"/>
    </row>
    <row r="10" spans="1:29" ht="28.5" customHeight="1" x14ac:dyDescent="0.25">
      <c r="A10" s="115"/>
      <c r="B10" s="51"/>
      <c r="C10" s="24" t="s">
        <v>15</v>
      </c>
      <c r="D10" s="4" t="s">
        <v>1</v>
      </c>
      <c r="E10" s="25" t="s">
        <v>36</v>
      </c>
      <c r="F10" s="51"/>
      <c r="G10" s="24" t="s">
        <v>16</v>
      </c>
      <c r="H10" s="4" t="s">
        <v>1</v>
      </c>
      <c r="I10" s="107" t="s">
        <v>46</v>
      </c>
      <c r="J10" s="64"/>
      <c r="L10" s="109"/>
      <c r="M10" s="109"/>
      <c r="N10" s="109"/>
      <c r="O10" s="109"/>
      <c r="P10" s="109"/>
    </row>
    <row r="11" spans="1:29" ht="26.25" customHeight="1" x14ac:dyDescent="0.25">
      <c r="A11" s="115"/>
      <c r="B11" s="51"/>
      <c r="C11" s="24" t="s">
        <v>15</v>
      </c>
      <c r="D11" s="4" t="s">
        <v>1</v>
      </c>
      <c r="E11" s="25" t="s">
        <v>37</v>
      </c>
      <c r="F11" s="51"/>
      <c r="G11" s="24" t="s">
        <v>16</v>
      </c>
      <c r="H11" s="4" t="s">
        <v>1</v>
      </c>
      <c r="I11" s="107" t="s">
        <v>47</v>
      </c>
      <c r="J11" s="64"/>
      <c r="L11" s="109"/>
      <c r="M11" s="109"/>
      <c r="N11" s="109"/>
      <c r="O11" s="109"/>
      <c r="P11" s="109"/>
    </row>
    <row r="12" spans="1:29" ht="30" customHeight="1" x14ac:dyDescent="0.25">
      <c r="A12" s="115"/>
      <c r="B12" s="51"/>
      <c r="C12" s="24" t="s">
        <v>15</v>
      </c>
      <c r="D12" s="4" t="s">
        <v>1</v>
      </c>
      <c r="E12" s="25" t="s">
        <v>38</v>
      </c>
      <c r="F12" s="51"/>
      <c r="G12" s="24" t="s">
        <v>16</v>
      </c>
      <c r="H12" s="4" t="s">
        <v>1</v>
      </c>
      <c r="I12" s="107" t="s">
        <v>48</v>
      </c>
      <c r="J12" s="64"/>
      <c r="L12" s="109"/>
      <c r="M12" s="109"/>
      <c r="N12" s="109"/>
      <c r="O12" s="109"/>
      <c r="P12" s="109"/>
    </row>
    <row r="13" spans="1:29" ht="24.95" customHeight="1" thickBot="1" x14ac:dyDescent="0.3">
      <c r="A13" s="115"/>
      <c r="B13" s="51"/>
      <c r="C13" s="24" t="s">
        <v>15</v>
      </c>
      <c r="D13" s="4" t="s">
        <v>1</v>
      </c>
      <c r="E13" s="25" t="s">
        <v>39</v>
      </c>
      <c r="F13" s="51"/>
      <c r="G13" s="24" t="s">
        <v>16</v>
      </c>
      <c r="H13" s="4" t="s">
        <v>1</v>
      </c>
      <c r="I13" s="107" t="s">
        <v>49</v>
      </c>
      <c r="J13" s="65"/>
      <c r="L13" s="109"/>
      <c r="M13" s="109"/>
      <c r="N13" s="109"/>
      <c r="O13" s="109"/>
      <c r="P13" s="109"/>
    </row>
    <row r="14" spans="1:29" ht="24.95" customHeight="1" thickTop="1" x14ac:dyDescent="0.25">
      <c r="A14" s="115"/>
      <c r="B14" s="51"/>
      <c r="C14" s="24" t="s">
        <v>15</v>
      </c>
      <c r="D14" s="4" t="s">
        <v>1</v>
      </c>
      <c r="E14" s="25" t="s">
        <v>40</v>
      </c>
      <c r="F14" s="116"/>
      <c r="G14" s="117"/>
      <c r="H14" s="117"/>
      <c r="I14" s="118"/>
      <c r="J14" s="66" t="s">
        <v>74</v>
      </c>
    </row>
    <row r="15" spans="1:29" ht="24.95" customHeight="1" x14ac:dyDescent="0.25">
      <c r="A15" s="119"/>
      <c r="B15" s="27"/>
      <c r="C15" s="120" t="s">
        <v>67</v>
      </c>
      <c r="D15" s="121"/>
      <c r="E15" s="122"/>
      <c r="F15" s="80"/>
      <c r="G15" s="81"/>
      <c r="H15" s="81"/>
      <c r="I15" s="82"/>
      <c r="J15" s="67"/>
    </row>
    <row r="16" spans="1:29" ht="28.5" customHeight="1" thickBot="1" x14ac:dyDescent="0.3">
      <c r="A16" s="123" t="s">
        <v>43</v>
      </c>
      <c r="B16" s="51"/>
      <c r="C16" s="28" t="s">
        <v>15</v>
      </c>
      <c r="D16" s="13" t="s">
        <v>1</v>
      </c>
      <c r="E16" s="30" t="s">
        <v>24</v>
      </c>
      <c r="F16" s="80"/>
      <c r="G16" s="81"/>
      <c r="H16" s="81"/>
      <c r="I16" s="82"/>
      <c r="J16" s="67"/>
    </row>
    <row r="17" spans="1:18" ht="24.95" customHeight="1" thickTop="1" thickBot="1" x14ac:dyDescent="0.3">
      <c r="A17" s="119"/>
      <c r="B17" s="27"/>
      <c r="C17" s="111" t="s">
        <v>68</v>
      </c>
      <c r="D17" s="112"/>
      <c r="E17" s="113"/>
      <c r="F17" s="80"/>
      <c r="G17" s="81"/>
      <c r="H17" s="81"/>
      <c r="I17" s="82"/>
      <c r="J17" s="67"/>
    </row>
    <row r="18" spans="1:18" ht="26.25" customHeight="1" thickTop="1" x14ac:dyDescent="0.25">
      <c r="A18" s="124" t="s">
        <v>80</v>
      </c>
      <c r="B18" s="51"/>
      <c r="C18" s="22" t="s">
        <v>15</v>
      </c>
      <c r="D18" s="14" t="s">
        <v>1</v>
      </c>
      <c r="E18" s="20" t="s">
        <v>41</v>
      </c>
      <c r="F18" s="80"/>
      <c r="G18" s="81"/>
      <c r="H18" s="81"/>
      <c r="I18" s="82"/>
      <c r="J18" s="67"/>
    </row>
    <row r="19" spans="1:18" ht="28.5" customHeight="1" x14ac:dyDescent="0.25">
      <c r="A19" s="124"/>
      <c r="B19" s="51"/>
      <c r="C19" s="24" t="s">
        <v>15</v>
      </c>
      <c r="D19" s="4" t="s">
        <v>1</v>
      </c>
      <c r="E19" s="25" t="s">
        <v>42</v>
      </c>
      <c r="F19" s="80"/>
      <c r="G19" s="81"/>
      <c r="H19" s="81"/>
      <c r="I19" s="82"/>
      <c r="J19" s="67"/>
      <c r="M19" s="125" t="s">
        <v>19</v>
      </c>
      <c r="N19" s="125"/>
      <c r="O19" s="125"/>
      <c r="P19" s="125"/>
      <c r="Q19" s="62" t="s">
        <v>2</v>
      </c>
      <c r="R19" s="62"/>
    </row>
    <row r="20" spans="1:18" ht="24.95" customHeight="1" thickBot="1" x14ac:dyDescent="0.3">
      <c r="A20" s="124"/>
      <c r="B20" s="51"/>
      <c r="C20" s="24" t="s">
        <v>15</v>
      </c>
      <c r="D20" s="4" t="s">
        <v>1</v>
      </c>
      <c r="E20" s="25" t="s">
        <v>13</v>
      </c>
      <c r="F20" s="80"/>
      <c r="G20" s="81"/>
      <c r="H20" s="81"/>
      <c r="I20" s="82"/>
      <c r="J20" s="67"/>
      <c r="N20" s="126"/>
    </row>
    <row r="21" spans="1:18" ht="26.25" customHeight="1" thickTop="1" thickBot="1" x14ac:dyDescent="0.3">
      <c r="A21" s="119"/>
      <c r="B21" s="27"/>
      <c r="C21" s="111" t="s">
        <v>69</v>
      </c>
      <c r="D21" s="112"/>
      <c r="E21" s="113"/>
      <c r="F21" s="127"/>
      <c r="G21" s="128"/>
      <c r="H21" s="128"/>
      <c r="I21" s="129"/>
      <c r="J21" s="67"/>
    </row>
    <row r="22" spans="1:18" ht="51.75" customHeight="1" thickTop="1" x14ac:dyDescent="0.25">
      <c r="A22" s="130" t="s">
        <v>72</v>
      </c>
      <c r="B22" s="51"/>
      <c r="C22" s="22" t="s">
        <v>15</v>
      </c>
      <c r="D22" s="14" t="s">
        <v>1</v>
      </c>
      <c r="E22" s="20" t="s">
        <v>32</v>
      </c>
      <c r="F22" s="127"/>
      <c r="G22" s="128"/>
      <c r="H22" s="128"/>
      <c r="I22" s="129"/>
      <c r="J22" s="67"/>
    </row>
    <row r="23" spans="1:18" ht="27" customHeight="1" x14ac:dyDescent="0.25">
      <c r="A23" s="130"/>
      <c r="B23" s="51"/>
      <c r="C23" s="24" t="s">
        <v>15</v>
      </c>
      <c r="D23" s="4" t="s">
        <v>1</v>
      </c>
      <c r="E23" s="25" t="s">
        <v>33</v>
      </c>
      <c r="F23" s="127"/>
      <c r="G23" s="128"/>
      <c r="H23" s="128"/>
      <c r="I23" s="129"/>
      <c r="J23" s="67"/>
    </row>
    <row r="24" spans="1:18" ht="24" customHeight="1" thickBot="1" x14ac:dyDescent="0.3">
      <c r="A24" s="131"/>
      <c r="B24" s="51"/>
      <c r="C24" s="28" t="s">
        <v>15</v>
      </c>
      <c r="D24" s="13" t="s">
        <v>1</v>
      </c>
      <c r="E24" s="30" t="s">
        <v>34</v>
      </c>
      <c r="F24" s="132"/>
      <c r="G24" s="133"/>
      <c r="H24" s="133"/>
      <c r="I24" s="134"/>
      <c r="J24" s="68"/>
    </row>
    <row r="25" spans="1:18" ht="15" customHeight="1" x14ac:dyDescent="0.25">
      <c r="A25" s="94">
        <v>44334</v>
      </c>
      <c r="B25" s="95"/>
      <c r="C25" s="95"/>
      <c r="D25" s="95"/>
      <c r="E25" s="95"/>
      <c r="F25" s="60"/>
      <c r="G25" s="96" t="s">
        <v>76</v>
      </c>
      <c r="H25" s="97"/>
      <c r="I25" s="97"/>
      <c r="J25" s="97"/>
    </row>
    <row r="26" spans="1:18" ht="24.95" customHeight="1" x14ac:dyDescent="0.25">
      <c r="D26" s="9"/>
      <c r="E26" s="136"/>
      <c r="F26" s="136"/>
      <c r="H26" s="9"/>
      <c r="I26" s="138"/>
      <c r="J26" s="139"/>
    </row>
    <row r="27" spans="1:18" ht="24.95" customHeight="1" x14ac:dyDescent="0.25">
      <c r="D27" s="9"/>
      <c r="E27" s="140"/>
      <c r="F27" s="140"/>
      <c r="G27" s="141"/>
      <c r="H27" s="142"/>
      <c r="I27" s="143"/>
      <c r="J27" s="139"/>
    </row>
    <row r="28" spans="1:18" ht="24.95" customHeight="1" x14ac:dyDescent="0.25">
      <c r="D28" s="9"/>
      <c r="E28" s="140"/>
      <c r="F28" s="140"/>
      <c r="G28" s="141"/>
      <c r="H28" s="144"/>
      <c r="I28" s="145"/>
      <c r="J28" s="139"/>
    </row>
    <row r="29" spans="1:18" ht="24.95" customHeight="1" x14ac:dyDescent="0.25">
      <c r="D29" s="9"/>
      <c r="E29" s="146"/>
      <c r="F29" s="146"/>
      <c r="G29" s="147"/>
      <c r="H29" s="144"/>
      <c r="I29" s="145"/>
      <c r="J29" s="139"/>
    </row>
    <row r="30" spans="1:18" ht="24.95" customHeight="1" x14ac:dyDescent="0.25">
      <c r="E30" s="140"/>
      <c r="F30" s="140"/>
      <c r="G30" s="141"/>
      <c r="H30" s="148"/>
      <c r="I30" s="149"/>
    </row>
    <row r="31" spans="1:18" ht="30" customHeight="1" x14ac:dyDescent="0.25">
      <c r="E31" s="140"/>
      <c r="F31" s="140"/>
      <c r="G31" s="141"/>
      <c r="H31" s="148"/>
      <c r="I31" s="149"/>
    </row>
    <row r="32" spans="1:18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sheetProtection algorithmName="SHA-512" hashValue="c8srlNK5CaXh7we08fT488mSGFPuEBL3aECYOO2gP3AjrWMt0+oUyaHKcITYpsDso6wPoEbVAKSgXYy0EK24nA==" saltValue="tJECrMvBwmU2YuGHBUCE8Q==" spinCount="100000" sheet="1" selectLockedCells="1"/>
  <mergeCells count="22">
    <mergeCell ref="L7:P13"/>
    <mergeCell ref="M19:P19"/>
    <mergeCell ref="Q19:R19"/>
    <mergeCell ref="D4:E4"/>
    <mergeCell ref="A2:K2"/>
    <mergeCell ref="J6:J13"/>
    <mergeCell ref="J14:J24"/>
    <mergeCell ref="F14:I20"/>
    <mergeCell ref="F21:I24"/>
    <mergeCell ref="A1:J1"/>
    <mergeCell ref="A3:J3"/>
    <mergeCell ref="I4:J4"/>
    <mergeCell ref="G25:J25"/>
    <mergeCell ref="A25:E25"/>
    <mergeCell ref="A6:A7"/>
    <mergeCell ref="C8:E8"/>
    <mergeCell ref="C15:E15"/>
    <mergeCell ref="C17:E17"/>
    <mergeCell ref="C21:E21"/>
    <mergeCell ref="A9:A14"/>
    <mergeCell ref="A22:A24"/>
    <mergeCell ref="A18:A20"/>
  </mergeCells>
  <conditionalFormatting sqref="D6:D8 D24 D15 D17">
    <cfRule type="containsText" dxfId="61" priority="51" operator="containsText" text="NO">
      <formula>NOT(ISERROR(SEARCH("NO",D6)))</formula>
    </cfRule>
    <cfRule type="containsText" dxfId="60" priority="52" operator="containsText" text="YES">
      <formula>NOT(ISERROR(SEARCH("YES",D6)))</formula>
    </cfRule>
  </conditionalFormatting>
  <conditionalFormatting sqref="H6:H12">
    <cfRule type="containsText" dxfId="59" priority="49" operator="containsText" text="NO">
      <formula>NOT(ISERROR(SEARCH("NO",H6)))</formula>
    </cfRule>
    <cfRule type="containsText" dxfId="58" priority="50" operator="containsText" text="YES">
      <formula>NOT(ISERROR(SEARCH("YES",H6)))</formula>
    </cfRule>
  </conditionalFormatting>
  <conditionalFormatting sqref="H13">
    <cfRule type="containsText" dxfId="57" priority="47" operator="containsText" text="NO">
      <formula>NOT(ISERROR(SEARCH("NO",H13)))</formula>
    </cfRule>
    <cfRule type="containsText" dxfId="56" priority="48" operator="containsText" text="YES">
      <formula>NOT(ISERROR(SEARCH("YES",H13)))</formula>
    </cfRule>
  </conditionalFormatting>
  <conditionalFormatting sqref="Q19">
    <cfRule type="containsText" dxfId="55" priority="34" operator="containsText" text="NO">
      <formula>NOT(ISERROR(SEARCH("NO",Q19)))</formula>
    </cfRule>
    <cfRule type="containsText" dxfId="54" priority="35" operator="containsText" text="YES">
      <formula>NOT(ISERROR(SEARCH("YES",Q19)))</formula>
    </cfRule>
  </conditionalFormatting>
  <conditionalFormatting sqref="D18">
    <cfRule type="containsText" dxfId="53" priority="7" operator="containsText" text="NO">
      <formula>NOT(ISERROR(SEARCH("NO",D18)))</formula>
    </cfRule>
    <cfRule type="containsText" dxfId="52" priority="8" operator="containsText" text="YES">
      <formula>NOT(ISERROR(SEARCH("YES",D18)))</formula>
    </cfRule>
  </conditionalFormatting>
  <conditionalFormatting sqref="D16">
    <cfRule type="containsText" dxfId="51" priority="9" operator="containsText" text="NO">
      <formula>NOT(ISERROR(SEARCH("NO",D16)))</formula>
    </cfRule>
    <cfRule type="containsText" dxfId="50" priority="10" operator="containsText" text="YES">
      <formula>NOT(ISERROR(SEARCH("YES",D16)))</formula>
    </cfRule>
  </conditionalFormatting>
  <conditionalFormatting sqref="D21:D24">
    <cfRule type="containsText" dxfId="49" priority="15" operator="containsText" text="NO">
      <formula>NOT(ISERROR(SEARCH("NO",D21)))</formula>
    </cfRule>
    <cfRule type="containsText" dxfId="48" priority="16" operator="containsText" text="YES">
      <formula>NOT(ISERROR(SEARCH("YES",D21)))</formula>
    </cfRule>
  </conditionalFormatting>
  <conditionalFormatting sqref="D12:D14 D9:D10">
    <cfRule type="containsText" dxfId="47" priority="13" operator="containsText" text="NO">
      <formula>NOT(ISERROR(SEARCH("NO",D9)))</formula>
    </cfRule>
    <cfRule type="containsText" dxfId="46" priority="14" operator="containsText" text="YES">
      <formula>NOT(ISERROR(SEARCH("YES",D9)))</formula>
    </cfRule>
  </conditionalFormatting>
  <conditionalFormatting sqref="D11">
    <cfRule type="containsText" dxfId="45" priority="11" operator="containsText" text="NO">
      <formula>NOT(ISERROR(SEARCH("NO",D11)))</formula>
    </cfRule>
    <cfRule type="containsText" dxfId="44" priority="12" operator="containsText" text="YES">
      <formula>NOT(ISERROR(SEARCH("YES",D11)))</formula>
    </cfRule>
  </conditionalFormatting>
  <conditionalFormatting sqref="D19">
    <cfRule type="containsText" dxfId="43" priority="5" operator="containsText" text="NO">
      <formula>NOT(ISERROR(SEARCH("NO",D19)))</formula>
    </cfRule>
    <cfRule type="containsText" dxfId="42" priority="6" operator="containsText" text="YES">
      <formula>NOT(ISERROR(SEARCH("YES",D19)))</formula>
    </cfRule>
  </conditionalFormatting>
  <conditionalFormatting sqref="D20">
    <cfRule type="containsText" dxfId="41" priority="3" operator="containsText" text="NO">
      <formula>NOT(ISERROR(SEARCH("NO",D20)))</formula>
    </cfRule>
    <cfRule type="containsText" dxfId="40" priority="4" operator="containsText" text="YES">
      <formula>NOT(ISERROR(SEARCH("YES",D20)))</formula>
    </cfRule>
  </conditionalFormatting>
  <pageMargins left="0.2" right="0.2" top="0.25" bottom="0.25" header="0.3" footer="0.3"/>
  <pageSetup orientation="portrait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Selections!$A$1:$A$2</xm:f>
          </x14:formula1>
          <xm:sqref>H6:H13 D6:D24</xm:sqref>
        </x14:dataValidation>
        <x14:dataValidation type="list" allowBlank="1" showInputMessage="1" showErrorMessage="1">
          <x14:formula1>
            <xm:f>Standing!$A$1:$A$4</xm:f>
          </x14:formula1>
          <xm:sqref>Q19</xm:sqref>
        </x14:dataValidation>
        <x14:dataValidation type="list" showInputMessage="1" showErrorMessage="1">
          <x14:formula1>
            <xm:f>Selections!$B$1:$B$6</xm:f>
          </x14:formula1>
          <xm:sqref>F6:F13 B6:B7 B9:B14 B16 B18:B20 B22:B24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40"/>
  <sheetViews>
    <sheetView zoomScale="85" zoomScaleNormal="85" workbookViewId="0">
      <selection activeCell="T28" sqref="T28:U28"/>
    </sheetView>
  </sheetViews>
  <sheetFormatPr defaultRowHeight="15" x14ac:dyDescent="0.25"/>
  <cols>
    <col min="1" max="1" width="3.7109375" style="135" bestFit="1" customWidth="1"/>
    <col min="2" max="2" width="9.5703125" style="9" customWidth="1"/>
    <col min="3" max="3" width="11" style="16" customWidth="1"/>
    <col min="4" max="4" width="33.42578125" style="151" customWidth="1"/>
    <col min="5" max="5" width="9" style="151" customWidth="1"/>
    <col min="6" max="6" width="9.42578125" style="137" customWidth="1"/>
    <col min="7" max="7" width="12" style="16" customWidth="1"/>
    <col min="8" max="8" width="31.42578125" style="152" customWidth="1"/>
    <col min="9" max="9" width="3.7109375" style="150" bestFit="1" customWidth="1"/>
    <col min="10" max="10" width="9.140625" style="16"/>
    <col min="11" max="14" width="9.140625" style="50"/>
    <col min="15" max="15" width="10.28515625" style="50" customWidth="1"/>
    <col min="16" max="16" width="12" style="50" customWidth="1"/>
    <col min="17" max="17" width="9.140625" style="50"/>
    <col min="18" max="18" width="10.7109375" style="50" customWidth="1"/>
    <col min="19" max="19" width="11" style="50" customWidth="1"/>
    <col min="20" max="16384" width="9.140625" style="50"/>
  </cols>
  <sheetData>
    <row r="1" spans="1:24" s="101" customFormat="1" x14ac:dyDescent="0.25">
      <c r="A1" s="72"/>
      <c r="B1" s="72"/>
      <c r="C1" s="72"/>
      <c r="D1" s="72"/>
      <c r="E1" s="72"/>
      <c r="F1" s="72"/>
      <c r="G1" s="72"/>
      <c r="H1" s="72"/>
      <c r="I1" s="72"/>
      <c r="J1" s="16"/>
      <c r="K1" s="50"/>
    </row>
    <row r="2" spans="1:24" s="102" customFormat="1" ht="21" x14ac:dyDescent="0.35">
      <c r="A2" s="73" t="s">
        <v>31</v>
      </c>
      <c r="B2" s="74"/>
      <c r="C2" s="74"/>
      <c r="D2" s="74"/>
      <c r="E2" s="74"/>
      <c r="F2" s="74"/>
      <c r="G2" s="74"/>
      <c r="H2" s="74"/>
      <c r="I2" s="74"/>
      <c r="J2" s="17"/>
      <c r="K2" s="50"/>
      <c r="N2" s="153" t="s">
        <v>50</v>
      </c>
      <c r="O2" s="153"/>
      <c r="P2" s="153"/>
      <c r="Q2" s="153"/>
      <c r="R2" s="153"/>
      <c r="S2" s="153"/>
      <c r="T2" s="153"/>
      <c r="U2" s="153"/>
      <c r="V2" s="153"/>
    </row>
    <row r="3" spans="1:24" ht="13.5" customHeight="1" x14ac:dyDescent="0.25">
      <c r="A3" s="75" t="s">
        <v>70</v>
      </c>
      <c r="B3" s="75"/>
      <c r="C3" s="75"/>
      <c r="D3" s="75"/>
      <c r="E3" s="75"/>
      <c r="F3" s="75"/>
      <c r="G3" s="75"/>
      <c r="H3" s="75"/>
      <c r="I3" s="75"/>
      <c r="N3" s="153"/>
      <c r="O3" s="153"/>
      <c r="P3" s="153"/>
      <c r="Q3" s="153"/>
      <c r="R3" s="153"/>
      <c r="S3" s="153"/>
      <c r="T3" s="153"/>
      <c r="U3" s="153"/>
      <c r="V3" s="153"/>
    </row>
    <row r="4" spans="1:24" ht="15.75" thickBot="1" x14ac:dyDescent="0.3">
      <c r="A4" s="18" t="s">
        <v>6</v>
      </c>
      <c r="B4" s="103"/>
      <c r="C4" s="76">
        <f>OSHE!D4</f>
        <v>0</v>
      </c>
      <c r="D4" s="76"/>
      <c r="E4" s="104"/>
      <c r="F4" s="105" t="s">
        <v>56</v>
      </c>
      <c r="G4" s="76">
        <f>OSHE!I4</f>
        <v>0</v>
      </c>
      <c r="H4" s="76"/>
      <c r="I4" s="18"/>
      <c r="N4" s="153"/>
      <c r="O4" s="153"/>
      <c r="P4" s="153"/>
      <c r="Q4" s="153"/>
      <c r="R4" s="153"/>
      <c r="S4" s="153"/>
      <c r="T4" s="153"/>
      <c r="U4" s="153"/>
      <c r="V4" s="153"/>
    </row>
    <row r="5" spans="1:24" s="9" customFormat="1" ht="13.5" customHeight="1" thickBot="1" x14ac:dyDescent="0.25">
      <c r="A5" s="6"/>
      <c r="B5" s="5" t="s">
        <v>18</v>
      </c>
      <c r="C5" s="5" t="s">
        <v>14</v>
      </c>
      <c r="D5" s="5" t="s">
        <v>7</v>
      </c>
      <c r="E5" s="5" t="s">
        <v>25</v>
      </c>
      <c r="F5" s="5" t="s">
        <v>18</v>
      </c>
      <c r="G5" s="5" t="s">
        <v>14</v>
      </c>
      <c r="H5" s="7" t="s">
        <v>8</v>
      </c>
      <c r="I5" s="15"/>
      <c r="J5" s="5" t="s">
        <v>25</v>
      </c>
      <c r="K5" s="10"/>
      <c r="N5" s="153"/>
      <c r="O5" s="153"/>
      <c r="P5" s="153"/>
      <c r="Q5" s="153"/>
      <c r="R5" s="153"/>
      <c r="S5" s="153"/>
      <c r="T5" s="153"/>
      <c r="U5" s="153"/>
      <c r="V5" s="153"/>
    </row>
    <row r="6" spans="1:24" ht="28.5" customHeight="1" thickTop="1" x14ac:dyDescent="0.25">
      <c r="A6" s="106" t="s">
        <v>75</v>
      </c>
      <c r="B6" s="19" t="s">
        <v>15</v>
      </c>
      <c r="C6" s="16" t="str">
        <f>IF(OSHE!D6="YES","TAKEN","Eligible")</f>
        <v>Eligible</v>
      </c>
      <c r="D6" s="20" t="s">
        <v>10</v>
      </c>
      <c r="E6" s="21"/>
      <c r="F6" s="22" t="s">
        <v>15</v>
      </c>
      <c r="G6" s="16" t="str">
        <f>IF(OSHE!H6="YES","TAKEN","Eligible")</f>
        <v>Eligible</v>
      </c>
      <c r="H6" s="23" t="s">
        <v>11</v>
      </c>
      <c r="I6" s="64" t="s">
        <v>73</v>
      </c>
      <c r="J6" s="16" t="s">
        <v>20</v>
      </c>
      <c r="N6" s="153"/>
      <c r="O6" s="153"/>
      <c r="P6" s="153"/>
      <c r="Q6" s="153"/>
      <c r="R6" s="153"/>
      <c r="S6" s="153"/>
      <c r="T6" s="153"/>
      <c r="U6" s="153"/>
      <c r="V6" s="153"/>
    </row>
    <row r="7" spans="1:24" ht="25.5" customHeight="1" thickBot="1" x14ac:dyDescent="0.3">
      <c r="A7" s="108"/>
      <c r="B7" s="24" t="s">
        <v>15</v>
      </c>
      <c r="C7" s="16" t="str">
        <f>IF(OSHE!D7="YES","TAKEN",IF(OSHE!D6="YES","Eligible","Not Eligible"))</f>
        <v>Not Eligible</v>
      </c>
      <c r="D7" s="25" t="s">
        <v>12</v>
      </c>
      <c r="E7" s="26"/>
      <c r="F7" s="24" t="s">
        <v>16</v>
      </c>
      <c r="G7" s="16" t="str">
        <f>IF(OSHE!H7="YES","TAKEN",IF(OR(OSHE!H6="YES",AND(COUNTIF($N$18:$N$26,"OSHE"),COUNTIF($O$18:$O$26,111))),"Eligible","Not Eligible"))</f>
        <v>Not Eligible</v>
      </c>
      <c r="H7" s="23" t="s">
        <v>44</v>
      </c>
      <c r="I7" s="64"/>
      <c r="J7" s="16" t="s">
        <v>20</v>
      </c>
      <c r="K7" s="16"/>
      <c r="N7" s="153"/>
      <c r="O7" s="153"/>
      <c r="P7" s="153"/>
      <c r="Q7" s="153"/>
      <c r="R7" s="153"/>
      <c r="S7" s="153"/>
      <c r="T7" s="153"/>
      <c r="U7" s="153"/>
      <c r="V7" s="153"/>
    </row>
    <row r="8" spans="1:24" ht="28.5" customHeight="1" thickTop="1" thickBot="1" x14ac:dyDescent="0.3">
      <c r="A8" s="110"/>
      <c r="B8" s="111" t="s">
        <v>66</v>
      </c>
      <c r="C8" s="112"/>
      <c r="D8" s="113"/>
      <c r="E8" s="27"/>
      <c r="F8" s="24" t="s">
        <v>16</v>
      </c>
      <c r="G8" s="16" t="str">
        <f>IF(OSHE!H8="YES","TAKEN",IF(OR(OSHE!H6="YES",AND(COUNTIF($N$18:$N$26,"OSHE"),COUNTIF($O$18:$O$26,111))),"Eligible","Not Eligible"))</f>
        <v>Not Eligible</v>
      </c>
      <c r="H8" s="23" t="s">
        <v>45</v>
      </c>
      <c r="I8" s="64"/>
      <c r="J8" s="16" t="s">
        <v>20</v>
      </c>
      <c r="N8" s="153"/>
      <c r="O8" s="153"/>
      <c r="P8" s="153"/>
      <c r="Q8" s="153"/>
      <c r="R8" s="153"/>
      <c r="S8" s="153"/>
      <c r="T8" s="153"/>
      <c r="U8" s="153"/>
      <c r="V8" s="153"/>
    </row>
    <row r="9" spans="1:24" ht="28.5" customHeight="1" thickTop="1" x14ac:dyDescent="0.25">
      <c r="A9" s="114" t="s">
        <v>82</v>
      </c>
      <c r="B9" s="36" t="s">
        <v>15</v>
      </c>
      <c r="C9" s="31" t="str">
        <f>IF(OSHE!D10="YES","TAKEN",IF(OR(OSHE!D4="YES",OSHE!D6="YES"),"Eligible","Not Eligible"))</f>
        <v>Not Eligible</v>
      </c>
      <c r="D9" s="20" t="s">
        <v>35</v>
      </c>
      <c r="E9" s="26"/>
      <c r="F9" s="24" t="s">
        <v>16</v>
      </c>
      <c r="G9" s="16" t="str">
        <f>IF(OSHE!H9="YES","TAKEN",IF(OR(OSHE!H6="YES",AND(COUNTIF($N$18:$N$26,"OSHE"),COUNTIF($O$18:$O$26,111))),"Eligible","Not Eligible"))</f>
        <v>Not Eligible</v>
      </c>
      <c r="H9" s="23" t="s">
        <v>81</v>
      </c>
      <c r="I9" s="64"/>
      <c r="J9" s="16" t="s">
        <v>20</v>
      </c>
      <c r="N9" s="153"/>
      <c r="O9" s="153"/>
      <c r="P9" s="153"/>
      <c r="Q9" s="153"/>
      <c r="R9" s="153"/>
      <c r="S9" s="153"/>
      <c r="T9" s="153"/>
      <c r="U9" s="153"/>
      <c r="V9" s="153"/>
    </row>
    <row r="10" spans="1:24" ht="28.5" customHeight="1" x14ac:dyDescent="0.25">
      <c r="A10" s="115"/>
      <c r="B10" s="24" t="s">
        <v>15</v>
      </c>
      <c r="C10" s="16" t="str">
        <f>IF(OSHE!D10="YES","TAKEN",IF(OR(OSHE!D9="YES",AND(COUNTIF($N$18:$N$26,"gbio"),COUNTIF($O$18:$O$26,151))),"Eligible","Not Eligible"))</f>
        <v>Not Eligible</v>
      </c>
      <c r="D10" s="25" t="s">
        <v>36</v>
      </c>
      <c r="E10" s="27"/>
      <c r="F10" s="24" t="s">
        <v>16</v>
      </c>
      <c r="G10" s="16" t="str">
        <f>IF(OSHE!H10="YES","TAKEN",IF(OSHE!H6="YES","Eligible","Not Eligible"))</f>
        <v>Not Eligible</v>
      </c>
      <c r="H10" s="23" t="s">
        <v>46</v>
      </c>
      <c r="I10" s="64"/>
      <c r="J10" s="16" t="s">
        <v>17</v>
      </c>
      <c r="N10" s="153"/>
      <c r="O10" s="153"/>
      <c r="P10" s="153"/>
      <c r="Q10" s="153"/>
      <c r="R10" s="153"/>
      <c r="S10" s="153"/>
      <c r="T10" s="153"/>
      <c r="U10" s="153"/>
      <c r="V10" s="153"/>
    </row>
    <row r="11" spans="1:24" ht="31.5" customHeight="1" x14ac:dyDescent="0.25">
      <c r="A11" s="115"/>
      <c r="B11" s="24" t="s">
        <v>15</v>
      </c>
      <c r="C11" s="16" t="str">
        <f>IF(OSHE!D11="YES","TAKEN","Eligible")</f>
        <v>Eligible</v>
      </c>
      <c r="D11" s="25" t="s">
        <v>37</v>
      </c>
      <c r="E11" s="56"/>
      <c r="F11" s="24" t="s">
        <v>16</v>
      </c>
      <c r="G11" s="16" t="str">
        <f>IF(OSHE!H11="YES","TAKEN",IF(OR(OSHE!D24="YES",AND(COUNTIF($N$18:$N$26,"MATH"),COUNTIF($O$18:$O$26,241))),"Eligible","Not Eligible"))</f>
        <v>Not Eligible</v>
      </c>
      <c r="H11" s="23" t="s">
        <v>47</v>
      </c>
      <c r="I11" s="64"/>
      <c r="J11" s="16" t="s">
        <v>17</v>
      </c>
      <c r="V11" s="154"/>
    </row>
    <row r="12" spans="1:24" ht="30" customHeight="1" x14ac:dyDescent="0.25">
      <c r="A12" s="115"/>
      <c r="B12" s="24" t="s">
        <v>15</v>
      </c>
      <c r="C12" s="16" t="str">
        <f>IF(OSHE!D12="YES","TAKEN",IF(OR(OSHE!D11="YES",AND(COUNTIF($N$18:$N$26,"chem"),COUNTIF($O$18:$O$26,101))),"Eligible","Not Eligible"))</f>
        <v>Not Eligible</v>
      </c>
      <c r="D12" s="25" t="s">
        <v>38</v>
      </c>
      <c r="E12" s="56"/>
      <c r="F12" s="24" t="s">
        <v>16</v>
      </c>
      <c r="G12" s="16" t="str">
        <f>IF(OSHE!H12="YES","TAKEN","Eligible")</f>
        <v>Eligible</v>
      </c>
      <c r="H12" s="23" t="s">
        <v>48</v>
      </c>
      <c r="I12" s="64"/>
      <c r="J12" s="16" t="s">
        <v>17</v>
      </c>
      <c r="N12" s="155" t="s">
        <v>21</v>
      </c>
      <c r="O12" s="155"/>
      <c r="P12" s="155"/>
      <c r="Q12" s="155"/>
      <c r="R12" s="155"/>
      <c r="S12" s="155"/>
      <c r="T12" s="155"/>
    </row>
    <row r="13" spans="1:24" ht="24.95" customHeight="1" thickBot="1" x14ac:dyDescent="0.3">
      <c r="A13" s="115"/>
      <c r="B13" s="24" t="s">
        <v>15</v>
      </c>
      <c r="C13" s="16" t="str">
        <f>IF(OSHE!D13="YES","TAKEN",IF(OSHE!D7="YES","Eligible","Not Eligible"))</f>
        <v>Not Eligible</v>
      </c>
      <c r="D13" s="25" t="s">
        <v>39</v>
      </c>
      <c r="E13" s="57" t="s">
        <v>20</v>
      </c>
      <c r="F13" s="24" t="s">
        <v>16</v>
      </c>
      <c r="G13" s="16" t="str">
        <f>IF(OSHE!H13="YES","TAKEN",IF(OSHE!H6="YES","Eligible","Not Eligible"))</f>
        <v>Not Eligible</v>
      </c>
      <c r="H13" s="23" t="s">
        <v>49</v>
      </c>
      <c r="I13" s="65"/>
      <c r="J13" s="16" t="s">
        <v>17</v>
      </c>
    </row>
    <row r="14" spans="1:24" ht="24.95" customHeight="1" thickTop="1" x14ac:dyDescent="0.25">
      <c r="A14" s="115"/>
      <c r="B14" s="24" t="s">
        <v>15</v>
      </c>
      <c r="C14" s="16" t="str">
        <f>IF(OSHE!D14="YES","TAKEN",IF(OR(OSHE!D13="YES",AND(COUNTIF($N$18:$N$26,"phys"),COUNTIF($O$18:$O$26,191))),"Eligible","Not Eligible"))</f>
        <v>Not Eligible</v>
      </c>
      <c r="D14" s="25" t="s">
        <v>40</v>
      </c>
      <c r="E14" s="16" t="s">
        <v>20</v>
      </c>
      <c r="F14" s="80"/>
      <c r="G14" s="81"/>
      <c r="H14" s="82"/>
      <c r="I14" s="66" t="s">
        <v>74</v>
      </c>
      <c r="J14" s="16" t="s">
        <v>17</v>
      </c>
      <c r="N14" s="86" t="s">
        <v>26</v>
      </c>
      <c r="O14" s="87"/>
      <c r="P14" s="87"/>
      <c r="Q14" s="87"/>
      <c r="R14" s="87"/>
      <c r="S14" s="88"/>
    </row>
    <row r="15" spans="1:24" ht="24.95" customHeight="1" thickBot="1" x14ac:dyDescent="0.3">
      <c r="A15" s="119"/>
      <c r="B15" s="120" t="s">
        <v>67</v>
      </c>
      <c r="C15" s="121"/>
      <c r="D15" s="122"/>
      <c r="E15" s="35"/>
      <c r="F15" s="80"/>
      <c r="G15" s="81"/>
      <c r="H15" s="82"/>
      <c r="I15" s="67"/>
      <c r="J15" s="16" t="s">
        <v>17</v>
      </c>
      <c r="N15" s="89"/>
      <c r="O15" s="90"/>
      <c r="P15" s="90"/>
      <c r="Q15" s="90"/>
      <c r="R15" s="90"/>
      <c r="S15" s="91"/>
      <c r="U15" s="100" t="s">
        <v>51</v>
      </c>
      <c r="V15" s="100"/>
      <c r="W15" s="100"/>
      <c r="X15" s="100"/>
    </row>
    <row r="16" spans="1:24" ht="28.5" customHeight="1" thickTop="1" thickBot="1" x14ac:dyDescent="0.3">
      <c r="A16" s="123" t="s">
        <v>43</v>
      </c>
      <c r="B16" s="32" t="s">
        <v>15</v>
      </c>
      <c r="C16" s="33" t="str">
        <f>IF(OSHE!D16="YES","TAKEN","Eligible")</f>
        <v>Eligible</v>
      </c>
      <c r="D16" s="34" t="s">
        <v>24</v>
      </c>
      <c r="E16" s="37" t="s">
        <v>20</v>
      </c>
      <c r="F16" s="80"/>
      <c r="G16" s="81"/>
      <c r="H16" s="82"/>
      <c r="I16" s="67"/>
      <c r="J16" s="16" t="s">
        <v>17</v>
      </c>
      <c r="N16" s="92" t="s">
        <v>29</v>
      </c>
      <c r="O16" s="78"/>
      <c r="P16" s="93"/>
      <c r="Q16" s="77" t="s">
        <v>30</v>
      </c>
      <c r="R16" s="78"/>
      <c r="S16" s="79"/>
      <c r="U16" s="100"/>
      <c r="V16" s="100"/>
      <c r="W16" s="100"/>
      <c r="X16" s="100"/>
    </row>
    <row r="17" spans="1:24" ht="24.95" customHeight="1" thickTop="1" thickBot="1" x14ac:dyDescent="0.3">
      <c r="A17" s="119"/>
      <c r="B17" s="111" t="s">
        <v>68</v>
      </c>
      <c r="C17" s="112"/>
      <c r="D17" s="113"/>
      <c r="E17" s="58"/>
      <c r="F17" s="80"/>
      <c r="G17" s="81"/>
      <c r="H17" s="82"/>
      <c r="I17" s="67"/>
      <c r="J17" s="16" t="s">
        <v>17</v>
      </c>
      <c r="M17" s="156" t="s">
        <v>77</v>
      </c>
      <c r="N17" s="48" t="s">
        <v>27</v>
      </c>
      <c r="O17" s="38" t="s">
        <v>28</v>
      </c>
      <c r="P17" s="39" t="s">
        <v>22</v>
      </c>
      <c r="Q17" s="40" t="s">
        <v>27</v>
      </c>
      <c r="R17" s="41" t="s">
        <v>28</v>
      </c>
      <c r="S17" s="49" t="s">
        <v>22</v>
      </c>
      <c r="U17" s="100"/>
      <c r="V17" s="100"/>
      <c r="W17" s="100"/>
      <c r="X17" s="100"/>
    </row>
    <row r="18" spans="1:24" ht="27" customHeight="1" thickTop="1" x14ac:dyDescent="0.25">
      <c r="A18" s="124" t="s">
        <v>83</v>
      </c>
      <c r="B18" s="22"/>
      <c r="C18" s="31" t="str">
        <f>IF(OSHE!D18="YES","TAKEN","Eligible")</f>
        <v>Eligible</v>
      </c>
      <c r="D18" s="20" t="s">
        <v>41</v>
      </c>
      <c r="F18" s="80"/>
      <c r="G18" s="81"/>
      <c r="H18" s="82"/>
      <c r="I18" s="67"/>
      <c r="J18" s="16" t="s">
        <v>17</v>
      </c>
      <c r="M18" s="4" t="s">
        <v>1</v>
      </c>
      <c r="N18" s="46"/>
      <c r="O18" s="11"/>
      <c r="P18" s="12"/>
      <c r="Q18" s="42"/>
      <c r="R18" s="43"/>
      <c r="S18" s="47"/>
    </row>
    <row r="19" spans="1:24" ht="28.5" customHeight="1" x14ac:dyDescent="0.25">
      <c r="A19" s="124"/>
      <c r="B19" s="24" t="s">
        <v>15</v>
      </c>
      <c r="C19" s="16" t="str">
        <f>IF(OSHE!D19="YES","TAKEN","Eligible")</f>
        <v>Eligible</v>
      </c>
      <c r="D19" s="25" t="s">
        <v>42</v>
      </c>
      <c r="F19" s="80"/>
      <c r="G19" s="81"/>
      <c r="H19" s="82"/>
      <c r="I19" s="67"/>
      <c r="J19" s="16" t="s">
        <v>17</v>
      </c>
      <c r="M19" s="4" t="s">
        <v>1</v>
      </c>
      <c r="N19" s="46"/>
      <c r="O19" s="11"/>
      <c r="P19" s="12"/>
      <c r="Q19" s="42"/>
      <c r="R19" s="43"/>
      <c r="S19" s="47"/>
    </row>
    <row r="20" spans="1:24" ht="24.95" customHeight="1" thickBot="1" x14ac:dyDescent="0.3">
      <c r="A20" s="124"/>
      <c r="B20" s="24"/>
      <c r="C20" s="16" t="str">
        <f>IF(OSHE!D20="YES","TAKEN","Eligible")</f>
        <v>Eligible</v>
      </c>
      <c r="D20" s="25" t="s">
        <v>13</v>
      </c>
      <c r="F20" s="80"/>
      <c r="G20" s="81"/>
      <c r="H20" s="82"/>
      <c r="I20" s="67"/>
      <c r="J20" s="16" t="s">
        <v>17</v>
      </c>
      <c r="M20" s="4" t="s">
        <v>1</v>
      </c>
      <c r="N20" s="46"/>
      <c r="O20" s="11"/>
      <c r="P20" s="12"/>
      <c r="Q20" s="42"/>
      <c r="R20" s="43"/>
      <c r="S20" s="47"/>
    </row>
    <row r="21" spans="1:24" ht="26.25" customHeight="1" thickTop="1" thickBot="1" x14ac:dyDescent="0.3">
      <c r="A21" s="119"/>
      <c r="B21" s="111" t="s">
        <v>69</v>
      </c>
      <c r="C21" s="112"/>
      <c r="D21" s="113"/>
      <c r="E21" s="59"/>
      <c r="F21" s="80"/>
      <c r="G21" s="81"/>
      <c r="H21" s="82"/>
      <c r="I21" s="67"/>
      <c r="J21" s="16" t="s">
        <v>17</v>
      </c>
      <c r="M21" s="4" t="s">
        <v>1</v>
      </c>
      <c r="N21" s="46"/>
      <c r="O21" s="11"/>
      <c r="P21" s="44"/>
      <c r="Q21" s="42"/>
      <c r="R21" s="45"/>
      <c r="S21" s="47"/>
    </row>
    <row r="22" spans="1:24" ht="53.25" customHeight="1" thickTop="1" x14ac:dyDescent="0.25">
      <c r="A22" s="130" t="s">
        <v>72</v>
      </c>
      <c r="B22" s="22" t="s">
        <v>15</v>
      </c>
      <c r="C22" s="31" t="str">
        <f>IF(OSHE!D22="YES","TAKEN","Eligible")</f>
        <v>Eligible</v>
      </c>
      <c r="D22" s="20" t="s">
        <v>32</v>
      </c>
      <c r="E22" s="16" t="s">
        <v>20</v>
      </c>
      <c r="F22" s="80"/>
      <c r="G22" s="81"/>
      <c r="H22" s="82"/>
      <c r="I22" s="67"/>
      <c r="M22" s="4" t="s">
        <v>1</v>
      </c>
      <c r="N22" s="46"/>
      <c r="O22" s="11"/>
      <c r="P22" s="44"/>
      <c r="Q22" s="42"/>
      <c r="R22" s="45"/>
      <c r="S22" s="47"/>
      <c r="V22" s="16"/>
    </row>
    <row r="23" spans="1:24" ht="48" customHeight="1" x14ac:dyDescent="0.25">
      <c r="A23" s="130"/>
      <c r="B23" s="24" t="s">
        <v>15</v>
      </c>
      <c r="C23" s="16" t="str">
        <f>IF(OSHE!D23="YES","TAKEN",IF(OSHE!D22="YES","Eligible","Not Eligible"))</f>
        <v>Not Eligible</v>
      </c>
      <c r="D23" s="25" t="s">
        <v>33</v>
      </c>
      <c r="E23" s="16" t="s">
        <v>20</v>
      </c>
      <c r="F23" s="80"/>
      <c r="G23" s="81"/>
      <c r="H23" s="82"/>
      <c r="I23" s="67"/>
      <c r="M23" s="4" t="s">
        <v>1</v>
      </c>
      <c r="N23" s="46"/>
      <c r="O23" s="11"/>
      <c r="P23" s="44"/>
      <c r="Q23" s="42"/>
      <c r="R23" s="45"/>
      <c r="S23" s="47"/>
      <c r="V23" s="16"/>
    </row>
    <row r="24" spans="1:24" ht="40.5" customHeight="1" thickBot="1" x14ac:dyDescent="0.3">
      <c r="A24" s="131"/>
      <c r="B24" s="28" t="s">
        <v>15</v>
      </c>
      <c r="C24" s="29" t="str">
        <f>IF(OSHE!D24="YES","TAKEN",IF(OSHE!D22="YES","Eligible","Not Eligible"))</f>
        <v>Not Eligible</v>
      </c>
      <c r="D24" s="30" t="s">
        <v>34</v>
      </c>
      <c r="E24" s="16" t="s">
        <v>20</v>
      </c>
      <c r="F24" s="83"/>
      <c r="G24" s="84"/>
      <c r="H24" s="85"/>
      <c r="I24" s="68"/>
      <c r="M24" s="4" t="s">
        <v>1</v>
      </c>
      <c r="N24" s="46"/>
      <c r="O24" s="11"/>
      <c r="P24" s="44"/>
      <c r="Q24" s="42"/>
      <c r="R24" s="43"/>
      <c r="S24" s="47"/>
      <c r="U24" s="16"/>
    </row>
    <row r="25" spans="1:24" ht="27" customHeight="1" x14ac:dyDescent="0.25">
      <c r="A25" s="94">
        <v>44334</v>
      </c>
      <c r="B25" s="95"/>
      <c r="C25" s="95"/>
      <c r="D25" s="95"/>
      <c r="E25" s="60"/>
      <c r="F25" s="96" t="s">
        <v>76</v>
      </c>
      <c r="G25" s="97"/>
      <c r="H25" s="97"/>
      <c r="I25" s="98"/>
      <c r="M25" s="4" t="s">
        <v>1</v>
      </c>
      <c r="N25" s="46"/>
      <c r="O25" s="11"/>
      <c r="P25" s="44"/>
      <c r="Q25" s="42"/>
      <c r="R25" s="45"/>
      <c r="S25" s="47"/>
    </row>
    <row r="26" spans="1:24" ht="24.95" customHeight="1" thickBot="1" x14ac:dyDescent="0.3">
      <c r="C26" s="9"/>
      <c r="D26" s="136"/>
      <c r="E26" s="136"/>
      <c r="G26" s="9"/>
      <c r="H26" s="138"/>
      <c r="I26" s="139"/>
      <c r="M26" s="4" t="s">
        <v>1</v>
      </c>
      <c r="N26" s="46"/>
      <c r="O26" s="11"/>
      <c r="P26" s="44"/>
      <c r="Q26" s="42"/>
      <c r="R26" s="43"/>
      <c r="S26" s="47"/>
      <c r="U26" s="16"/>
    </row>
    <row r="27" spans="1:24" ht="29.25" customHeight="1" thickBot="1" x14ac:dyDescent="0.3">
      <c r="C27" s="9"/>
      <c r="D27" s="140"/>
      <c r="E27" s="140"/>
      <c r="F27" s="141"/>
      <c r="G27" s="52"/>
      <c r="H27" s="53" t="s">
        <v>65</v>
      </c>
      <c r="I27" s="139"/>
      <c r="N27" s="157"/>
      <c r="O27" s="158"/>
      <c r="P27" s="159">
        <f>SUM(P18:P26)</f>
        <v>0</v>
      </c>
      <c r="Q27" s="160" t="s">
        <v>23</v>
      </c>
      <c r="R27" s="161"/>
      <c r="S27" s="162"/>
      <c r="U27" s="16"/>
    </row>
    <row r="28" spans="1:24" ht="33" customHeight="1" thickTop="1" thickBot="1" x14ac:dyDescent="0.3">
      <c r="C28" s="9"/>
      <c r="D28" s="140"/>
      <c r="E28" s="140"/>
      <c r="F28" s="141"/>
      <c r="G28" s="52"/>
      <c r="H28" s="53" t="s">
        <v>65</v>
      </c>
      <c r="I28" s="139"/>
      <c r="N28" s="99" t="s">
        <v>53</v>
      </c>
      <c r="O28" s="99"/>
      <c r="P28" s="99"/>
      <c r="Q28" s="70"/>
      <c r="R28" s="70"/>
      <c r="S28" s="70"/>
      <c r="T28" s="71"/>
      <c r="U28" s="71"/>
    </row>
    <row r="29" spans="1:24" ht="30.75" customHeight="1" thickTop="1" thickBot="1" x14ac:dyDescent="0.3">
      <c r="C29" s="9"/>
      <c r="D29" s="146"/>
      <c r="E29" s="146"/>
      <c r="F29" s="147"/>
      <c r="G29" s="54"/>
      <c r="H29" s="53" t="s">
        <v>65</v>
      </c>
      <c r="I29" s="139"/>
      <c r="Q29" s="55" t="s">
        <v>54</v>
      </c>
      <c r="R29" s="55"/>
      <c r="S29" s="55"/>
      <c r="T29" s="55" t="s">
        <v>55</v>
      </c>
      <c r="U29" s="55"/>
    </row>
    <row r="30" spans="1:24" ht="24.95" customHeight="1" thickTop="1" x14ac:dyDescent="0.25">
      <c r="D30" s="140"/>
      <c r="E30" s="140"/>
      <c r="F30" s="141"/>
      <c r="G30" s="148"/>
      <c r="H30" s="149"/>
      <c r="N30" s="163" t="s">
        <v>57</v>
      </c>
      <c r="O30" s="163"/>
      <c r="P30" s="163"/>
    </row>
    <row r="31" spans="1:24" ht="30" customHeight="1" x14ac:dyDescent="0.25">
      <c r="D31" s="140"/>
      <c r="E31" s="140"/>
      <c r="F31" s="141"/>
      <c r="G31" s="148"/>
      <c r="H31" s="14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1:24" ht="30" customHeight="1" x14ac:dyDescent="0.25">
      <c r="K32" s="69"/>
      <c r="L32" s="69"/>
      <c r="M32" s="69"/>
      <c r="N32" s="69"/>
      <c r="O32" s="69"/>
      <c r="P32" s="69"/>
      <c r="Q32" s="69"/>
      <c r="R32" s="69"/>
      <c r="S32" s="69"/>
      <c r="T32" s="69"/>
    </row>
    <row r="33" spans="11:20" ht="30" customHeight="1" x14ac:dyDescent="0.25"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pans="11:20" ht="30" customHeight="1" x14ac:dyDescent="0.25"/>
    <row r="35" spans="11:20" ht="30" customHeight="1" x14ac:dyDescent="0.25">
      <c r="N35" s="163" t="s">
        <v>64</v>
      </c>
      <c r="O35" s="163"/>
      <c r="P35" s="163"/>
    </row>
    <row r="36" spans="11:20" ht="30" customHeight="1" x14ac:dyDescent="0.25"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pans="11:20" ht="30" customHeight="1" x14ac:dyDescent="0.25">
      <c r="K37" s="69"/>
      <c r="L37" s="69"/>
      <c r="M37" s="69"/>
      <c r="N37" s="69"/>
      <c r="O37" s="69"/>
      <c r="P37" s="69"/>
      <c r="Q37" s="69"/>
      <c r="R37" s="69"/>
      <c r="S37" s="69"/>
      <c r="T37" s="69"/>
    </row>
    <row r="38" spans="11:20" ht="30" customHeight="1" x14ac:dyDescent="0.25"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1:20" ht="30" customHeight="1" x14ac:dyDescent="0.25"/>
    <row r="40" spans="11:20" ht="30" customHeight="1" x14ac:dyDescent="0.25"/>
  </sheetData>
  <sheetProtection algorithmName="SHA-512" hashValue="5vfv0dt4aLJg9wb5NWWTgLgtMTAPHffCH+ohpiBG5C1P0HtoGHkl6rhgX1BvELNLgI7AJfu81p5UgaW3NKdYLg==" saltValue="5G0ChR8Pe1K+HD1OrcW+AA==" spinCount="100000" sheet="1" selectLockedCells="1"/>
  <protectedRanges>
    <protectedRange sqref="N24:S24 N18:S21 N26:S27" name="Range1"/>
  </protectedRanges>
  <mergeCells count="31">
    <mergeCell ref="B15:D15"/>
    <mergeCell ref="B17:D17"/>
    <mergeCell ref="B21:D21"/>
    <mergeCell ref="N16:P16"/>
    <mergeCell ref="A25:D25"/>
    <mergeCell ref="F25:I25"/>
    <mergeCell ref="A18:A20"/>
    <mergeCell ref="A22:A24"/>
    <mergeCell ref="Q16:S16"/>
    <mergeCell ref="I6:I13"/>
    <mergeCell ref="I14:I24"/>
    <mergeCell ref="F14:H24"/>
    <mergeCell ref="N2:V10"/>
    <mergeCell ref="N14:S15"/>
    <mergeCell ref="U15:X17"/>
    <mergeCell ref="A6:A7"/>
    <mergeCell ref="A9:A14"/>
    <mergeCell ref="A1:I1"/>
    <mergeCell ref="A2:I2"/>
    <mergeCell ref="A3:I3"/>
    <mergeCell ref="C4:D4"/>
    <mergeCell ref="G4:H4"/>
    <mergeCell ref="B8:D8"/>
    <mergeCell ref="N35:P35"/>
    <mergeCell ref="K36:T38"/>
    <mergeCell ref="Q28:S28"/>
    <mergeCell ref="T28:U28"/>
    <mergeCell ref="Q27:R27"/>
    <mergeCell ref="K31:T33"/>
    <mergeCell ref="N30:P30"/>
    <mergeCell ref="N28:P28"/>
  </mergeCells>
  <conditionalFormatting sqref="C6:C7 C18:C20">
    <cfRule type="containsText" dxfId="39" priority="53" operator="containsText" text="TAKEN">
      <formula>NOT(ISERROR(SEARCH("TAKEN",C6)))</formula>
    </cfRule>
    <cfRule type="beginsWith" dxfId="38" priority="54" operator="beginsWith" text="Not">
      <formula>LEFT(C6,LEN("Not"))="Not"</formula>
    </cfRule>
    <cfRule type="beginsWith" dxfId="37" priority="55" operator="beginsWith" text="Eligible">
      <formula>LEFT(C6,LEN("Eligible"))="Eligible"</formula>
    </cfRule>
  </conditionalFormatting>
  <conditionalFormatting sqref="C23:C24">
    <cfRule type="containsText" dxfId="36" priority="47" operator="containsText" text="TAKEN">
      <formula>NOT(ISERROR(SEARCH("TAKEN",C23)))</formula>
    </cfRule>
    <cfRule type="beginsWith" dxfId="35" priority="48" operator="beginsWith" text="Not">
      <formula>LEFT(C23,LEN("Not"))="Not"</formula>
    </cfRule>
    <cfRule type="beginsWith" dxfId="34" priority="49" operator="beginsWith" text="Eligible">
      <formula>LEFT(C23,LEN("Eligible"))="Eligible"</formula>
    </cfRule>
  </conditionalFormatting>
  <conditionalFormatting sqref="G10:G11 G13">
    <cfRule type="containsText" dxfId="33" priority="44" operator="containsText" text="TAKEN">
      <formula>NOT(ISERROR(SEARCH("TAKEN",G10)))</formula>
    </cfRule>
    <cfRule type="beginsWith" dxfId="32" priority="45" operator="beginsWith" text="Not">
      <formula>LEFT(G10,LEN("Not"))="Not"</formula>
    </cfRule>
    <cfRule type="beginsWith" dxfId="31" priority="46" operator="beginsWith" text="Eligible">
      <formula>LEFT(G10,LEN("Eligible"))="Eligible"</formula>
    </cfRule>
  </conditionalFormatting>
  <conditionalFormatting sqref="G6:G9">
    <cfRule type="containsText" dxfId="30" priority="38" operator="containsText" text="TAKEN">
      <formula>NOT(ISERROR(SEARCH("TAKEN",G6)))</formula>
    </cfRule>
    <cfRule type="beginsWith" dxfId="29" priority="39" operator="beginsWith" text="Not">
      <formula>LEFT(G6,LEN("Not"))="Not"</formula>
    </cfRule>
    <cfRule type="beginsWith" dxfId="28" priority="40" operator="beginsWith" text="Eligible">
      <formula>LEFT(G6,LEN("Eligible"))="Eligible"</formula>
    </cfRule>
  </conditionalFormatting>
  <conditionalFormatting sqref="G12">
    <cfRule type="containsText" dxfId="27" priority="35" operator="containsText" text="TAKEN">
      <formula>NOT(ISERROR(SEARCH("TAKEN",G12)))</formula>
    </cfRule>
    <cfRule type="beginsWith" dxfId="26" priority="36" operator="beginsWith" text="Not">
      <formula>LEFT(G12,LEN("Not"))="Not"</formula>
    </cfRule>
    <cfRule type="beginsWith" dxfId="25" priority="37" operator="beginsWith" text="Eligible">
      <formula>LEFT(G12,LEN("Eligible"))="Eligible"</formula>
    </cfRule>
  </conditionalFormatting>
  <conditionalFormatting sqref="C8">
    <cfRule type="containsText" dxfId="24" priority="30" operator="containsText" text="NO">
      <formula>NOT(ISERROR(SEARCH("NO",C8)))</formula>
    </cfRule>
    <cfRule type="containsText" dxfId="23" priority="31" operator="containsText" text="YES">
      <formula>NOT(ISERROR(SEARCH("YES",C8)))</formula>
    </cfRule>
  </conditionalFormatting>
  <conditionalFormatting sqref="C22:C24">
    <cfRule type="containsText" dxfId="22" priority="27" operator="containsText" text="TAKEN">
      <formula>NOT(ISERROR(SEARCH("TAKEN",C22)))</formula>
    </cfRule>
    <cfRule type="beginsWith" dxfId="21" priority="28" operator="beginsWith" text="Not">
      <formula>LEFT(C22,LEN("Not"))="Not"</formula>
    </cfRule>
    <cfRule type="beginsWith" dxfId="20" priority="29" operator="beginsWith" text="Eligible">
      <formula>LEFT(C22,LEN("Eligible"))="Eligible"</formula>
    </cfRule>
  </conditionalFormatting>
  <conditionalFormatting sqref="C9:C10">
    <cfRule type="containsText" dxfId="19" priority="21" operator="containsText" text="TAKEN">
      <formula>NOT(ISERROR(SEARCH("TAKEN",C9)))</formula>
    </cfRule>
    <cfRule type="beginsWith" dxfId="18" priority="22" operator="beginsWith" text="Not">
      <formula>LEFT(C9,LEN("Not"))="Not"</formula>
    </cfRule>
    <cfRule type="beginsWith" dxfId="17" priority="23" operator="beginsWith" text="Eligible">
      <formula>LEFT(C9,LEN("Eligible"))="Eligible"</formula>
    </cfRule>
  </conditionalFormatting>
  <conditionalFormatting sqref="C12:C14">
    <cfRule type="containsText" dxfId="16" priority="18" operator="containsText" text="TAKEN">
      <formula>NOT(ISERROR(SEARCH("TAKEN",C12)))</formula>
    </cfRule>
    <cfRule type="beginsWith" dxfId="15" priority="19" operator="beginsWith" text="Not">
      <formula>LEFT(C12,LEN("Not"))="Not"</formula>
    </cfRule>
    <cfRule type="beginsWith" dxfId="14" priority="20" operator="beginsWith" text="Eligible">
      <formula>LEFT(C12,LEN("Eligible"))="Eligible"</formula>
    </cfRule>
  </conditionalFormatting>
  <conditionalFormatting sqref="C11">
    <cfRule type="containsText" dxfId="13" priority="15" operator="containsText" text="TAKEN">
      <formula>NOT(ISERROR(SEARCH("TAKEN",C11)))</formula>
    </cfRule>
    <cfRule type="beginsWith" dxfId="12" priority="16" operator="beginsWith" text="Not">
      <formula>LEFT(C11,LEN("Not"))="Not"</formula>
    </cfRule>
    <cfRule type="beginsWith" dxfId="11" priority="17" operator="beginsWith" text="Eligible">
      <formula>LEFT(C11,LEN("Eligible"))="Eligible"</formula>
    </cfRule>
  </conditionalFormatting>
  <conditionalFormatting sqref="C15">
    <cfRule type="containsText" dxfId="10" priority="13" operator="containsText" text="NO">
      <formula>NOT(ISERROR(SEARCH("NO",C15)))</formula>
    </cfRule>
    <cfRule type="containsText" dxfId="9" priority="14" operator="containsText" text="YES">
      <formula>NOT(ISERROR(SEARCH("YES",C15)))</formula>
    </cfRule>
  </conditionalFormatting>
  <conditionalFormatting sqref="C16">
    <cfRule type="containsText" dxfId="8" priority="10" operator="containsText" text="TAKEN">
      <formula>NOT(ISERROR(SEARCH("TAKEN",C16)))</formula>
    </cfRule>
    <cfRule type="beginsWith" dxfId="7" priority="11" operator="beginsWith" text="Not">
      <formula>LEFT(C16,LEN("Not"))="Not"</formula>
    </cfRule>
    <cfRule type="beginsWith" dxfId="6" priority="12" operator="beginsWith" text="Eligible">
      <formula>LEFT(C16,LEN("Eligible"))="Eligible"</formula>
    </cfRule>
  </conditionalFormatting>
  <conditionalFormatting sqref="C17">
    <cfRule type="containsText" dxfId="5" priority="5" operator="containsText" text="NO">
      <formula>NOT(ISERROR(SEARCH("NO",C17)))</formula>
    </cfRule>
    <cfRule type="containsText" dxfId="4" priority="6" operator="containsText" text="YES">
      <formula>NOT(ISERROR(SEARCH("YES",C17)))</formula>
    </cfRule>
  </conditionalFormatting>
  <conditionalFormatting sqref="C21">
    <cfRule type="containsText" dxfId="3" priority="3" operator="containsText" text="NO">
      <formula>NOT(ISERROR(SEARCH("NO",C21)))</formula>
    </cfRule>
    <cfRule type="containsText" dxfId="2" priority="4" operator="containsText" text="YES">
      <formula>NOT(ISERROR(SEARCH("YES",C21)))</formula>
    </cfRule>
  </conditionalFormatting>
  <conditionalFormatting sqref="M18:M26">
    <cfRule type="containsText" dxfId="1" priority="1" operator="containsText" text="NO">
      <formula>NOT(ISERROR(SEARCH("NO",M18)))</formula>
    </cfRule>
    <cfRule type="containsText" dxfId="0" priority="2" operator="containsText" text="YES">
      <formula>NOT(ISERROR(SEARCH("YES",M18)))</formula>
    </cfRule>
  </conditionalFormatting>
  <hyperlinks>
    <hyperlink ref="U15:V15" r:id="rId1" display="FLOW CHART"/>
  </hyperlinks>
  <pageMargins left="0.2" right="0.2" top="0.25" bottom="0.25" header="0.3" footer="0.3"/>
  <pageSetup orientation="portrait" verticalDpi="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'M:\IET Files\IET Students\Advising\Advising Fillable Sheets\Version 2\[oshe_aa.xlsx]Selections'!#REF!</xm:f>
          </x14:formula1>
          <xm:sqref>C8 C15 C17 C21</xm:sqref>
        </x14:dataValidation>
        <x14:dataValidation type="list" allowBlank="1" showInputMessage="1" showErrorMessage="1">
          <x14:formula1>
            <xm:f>Selections!$A$1:$A$2</xm:f>
          </x14:formula1>
          <xm:sqref>M18:M26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</sheetData>
  <sheetProtection algorithmName="SHA-512" hashValue="0NCwt9ZGY6lkPd1ZS3gYcAJ9FFWZ9+VqC/p/BNe+FLYFRSzCjzmFwxfiFuP4UDUdmHs/O6S5uYJkUzVkslbuRQ==" saltValue="1a+sKnjFjl/tXGhfvUER5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:B1048576"/>
    </sheetView>
  </sheetViews>
  <sheetFormatPr defaultRowHeight="15" x14ac:dyDescent="0.25"/>
  <cols>
    <col min="1" max="2" width="8.85546875" style="1"/>
  </cols>
  <sheetData>
    <row r="1" spans="1:2" x14ac:dyDescent="0.25">
      <c r="A1" s="3" t="s">
        <v>0</v>
      </c>
    </row>
    <row r="2" spans="1:2" x14ac:dyDescent="0.25">
      <c r="A2" s="2" t="s">
        <v>1</v>
      </c>
      <c r="B2" s="1" t="s">
        <v>58</v>
      </c>
    </row>
    <row r="3" spans="1:2" x14ac:dyDescent="0.25">
      <c r="B3" s="1" t="s">
        <v>59</v>
      </c>
    </row>
    <row r="4" spans="1:2" x14ac:dyDescent="0.25">
      <c r="B4" s="1" t="s">
        <v>60</v>
      </c>
    </row>
    <row r="5" spans="1:2" x14ac:dyDescent="0.25">
      <c r="B5" s="1" t="s">
        <v>61</v>
      </c>
    </row>
    <row r="6" spans="1:2" x14ac:dyDescent="0.25">
      <c r="B6" s="1" t="s">
        <v>62</v>
      </c>
    </row>
  </sheetData>
  <sheetProtection algorithmName="SHA-512" hashValue="Vhw0Wnb0S5hTbDWTxmoX/a+FpZWEumO8NtCMxjYudbi5FxyyFV0Osl4/Y5s5DzrS2Y8urSyjpcWG07dgaV7Z2g==" saltValue="tgmcAA+UpXvbrk2i3jEY9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OSHE</vt:lpstr>
      <vt:lpstr>Advising Sheet</vt:lpstr>
      <vt:lpstr>Standing</vt:lpstr>
      <vt:lpstr>Selections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Saadeh</cp:lastModifiedBy>
  <dcterms:created xsi:type="dcterms:W3CDTF">2020-04-07T02:33:17Z</dcterms:created>
  <dcterms:modified xsi:type="dcterms:W3CDTF">2023-05-31T22:37:56Z</dcterms:modified>
</cp:coreProperties>
</file>